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56" windowWidth="12120" windowHeight="9120" activeTab="2"/>
  </bookViews>
  <sheets>
    <sheet name="Str. 1" sheetId="1" r:id="rId1"/>
    <sheet name="Str. 2" sheetId="2" r:id="rId2"/>
    <sheet name="Str. 3" sheetId="3" r:id="rId3"/>
    <sheet name="Dane" sheetId="4" r:id="rId4"/>
    <sheet name="Str. 1 w &quot;0&quot;" sheetId="5" r:id="rId5"/>
    <sheet name="Str. 2 w &quot;0&quot;" sheetId="6" r:id="rId6"/>
    <sheet name="Str. 3 w &quot;0&quot;" sheetId="7" r:id="rId7"/>
  </sheets>
  <definedNames>
    <definedName name="_xlnm.Print_Area" localSheetId="0">'Str. 1'!$B$2:$K$48</definedName>
    <definedName name="_xlnm.Print_Area" localSheetId="4">'Str. 1 w "0"'!$B$2:$K$48</definedName>
    <definedName name="_xlnm.Print_Area" localSheetId="1">'Str. 2'!$B$2:$K$66</definedName>
    <definedName name="_xlnm.Print_Area" localSheetId="5">'Str. 2 w "0"'!$B$2:$K$60</definedName>
    <definedName name="_xlnm.Print_Area" localSheetId="2">'Str. 3'!$B$2:$K$30</definedName>
    <definedName name="_xlnm.Print_Area" localSheetId="6">'Str. 3 w "0"'!$B$2:$K$28</definedName>
  </definedNames>
  <calcPr fullCalcOnLoad="1"/>
</workbook>
</file>

<file path=xl/sharedStrings.xml><?xml version="1.0" encoding="utf-8"?>
<sst xmlns="http://schemas.openxmlformats.org/spreadsheetml/2006/main" count="453" uniqueCount="143">
  <si>
    <t>MINISTERSTWO FINANSÓW ul. Świętokrzyska 12, 00-916 Warszawa</t>
  </si>
  <si>
    <t>Rodzaj sprawozdania</t>
  </si>
  <si>
    <t>Do kiedy</t>
  </si>
  <si>
    <t>Adresat:</t>
  </si>
  <si>
    <t>Nazwa województwa</t>
  </si>
  <si>
    <t>Nazwa powiatu</t>
  </si>
  <si>
    <t>Nazwa gminy</t>
  </si>
  <si>
    <t>Symbole</t>
  </si>
  <si>
    <t>Zakładu budżetowego</t>
  </si>
  <si>
    <t>Typu związku</t>
  </si>
  <si>
    <t>Związku jednostek</t>
  </si>
  <si>
    <t>Typu gminy</t>
  </si>
  <si>
    <t>Gminy</t>
  </si>
  <si>
    <t>Powiatu</t>
  </si>
  <si>
    <t>Województwa</t>
  </si>
  <si>
    <t>Część</t>
  </si>
  <si>
    <t>Dział</t>
  </si>
  <si>
    <t>Rozdział</t>
  </si>
  <si>
    <t>Wysyłać bez pisma przewodniego</t>
  </si>
  <si>
    <t>Przed wypełnieniem przeczytać instrukcję</t>
  </si>
  <si>
    <t>A.</t>
  </si>
  <si>
    <t>Kod pozycji</t>
  </si>
  <si>
    <t>Paragraf</t>
  </si>
  <si>
    <t>Przychody</t>
  </si>
  <si>
    <t>Plan</t>
  </si>
  <si>
    <t>Wykonanie</t>
  </si>
  <si>
    <t>Należności</t>
  </si>
  <si>
    <t>G</t>
  </si>
  <si>
    <t>H</t>
  </si>
  <si>
    <t>K</t>
  </si>
  <si>
    <t>L</t>
  </si>
  <si>
    <r>
      <t xml:space="preserve">100 </t>
    </r>
    <r>
      <rPr>
        <sz val="7"/>
        <rFont val="Arial CE"/>
        <family val="2"/>
      </rPr>
      <t>(inne zwiększenia)</t>
    </r>
  </si>
  <si>
    <t>190 Ogółem (H+K110)</t>
  </si>
  <si>
    <r>
      <t xml:space="preserve">110 </t>
    </r>
    <r>
      <rPr>
        <sz val="7"/>
        <rFont val="Arial CE"/>
        <family val="2"/>
      </rPr>
      <t>(stan środków obrotowych netto na początku okresu sprawozdawczego)</t>
    </r>
  </si>
  <si>
    <t>dolnośląskie</t>
  </si>
  <si>
    <t>kłodzki</t>
  </si>
  <si>
    <t>Koszty i inne obciążenia</t>
  </si>
  <si>
    <t>M</t>
  </si>
  <si>
    <t>P</t>
  </si>
  <si>
    <t>N</t>
  </si>
  <si>
    <t>S</t>
  </si>
  <si>
    <t>B.</t>
  </si>
  <si>
    <t>C.</t>
  </si>
  <si>
    <t>Symbol</t>
  </si>
  <si>
    <t>Wyszczególnienie</t>
  </si>
  <si>
    <t>Stan na początek okresu sprawozdawczego</t>
  </si>
  <si>
    <t>Stan na koniec okresu sprawozdawczego</t>
  </si>
  <si>
    <t>W</t>
  </si>
  <si>
    <t>010</t>
  </si>
  <si>
    <t>020</t>
  </si>
  <si>
    <t>030</t>
  </si>
  <si>
    <t>050</t>
  </si>
  <si>
    <t>051</t>
  </si>
  <si>
    <t>052</t>
  </si>
  <si>
    <t>053</t>
  </si>
  <si>
    <t>070</t>
  </si>
  <si>
    <t>Pozostałe środki obrotowe</t>
  </si>
  <si>
    <t>Zobowiązania i inne rozliczenia</t>
  </si>
  <si>
    <t>W tym wobec inwestycji
finansowanych ze środków własnych</t>
  </si>
  <si>
    <t>W tym wobec inwestycji
finansowanych z dotacji</t>
  </si>
  <si>
    <t>W tym wobec inwestycji
finansowanych ze środków z innych dotacji</t>
  </si>
  <si>
    <r>
      <t xml:space="preserve">100 </t>
    </r>
    <r>
      <rPr>
        <sz val="7"/>
        <rFont val="Arial CE"/>
        <family val="2"/>
      </rPr>
      <t>(inne zmniejszenia)</t>
    </r>
  </si>
  <si>
    <r>
      <t xml:space="preserve">110 </t>
    </r>
    <r>
      <rPr>
        <sz val="7"/>
        <rFont val="Arial CE"/>
        <family val="2"/>
      </rPr>
      <t>(podatek dochodowy od osób prawnych)</t>
    </r>
  </si>
  <si>
    <r>
      <t xml:space="preserve">120 </t>
    </r>
    <r>
      <rPr>
        <sz val="7"/>
        <rFont val="Arial CE"/>
        <family val="2"/>
      </rPr>
      <t>(wpłata do budżetu nadwyżki ze środków obrotowych)</t>
    </r>
  </si>
  <si>
    <r>
      <t xml:space="preserve">130 </t>
    </r>
    <r>
      <rPr>
        <sz val="7"/>
        <rFont val="Arial CE"/>
        <family val="2"/>
      </rPr>
      <t>(stan środków obrotowych netto na koniec okresu sprawozdawczego)</t>
    </r>
  </si>
  <si>
    <t>Lądek Zdrój</t>
  </si>
  <si>
    <t>Nazwa i adres jednostki sprawozdawczej:</t>
  </si>
  <si>
    <t>Numer identyfikacyjny REGON:</t>
  </si>
  <si>
    <t>Klasyfikacja budżetowa</t>
  </si>
  <si>
    <t>Środki pieniężne (w tym środki w kasie)</t>
  </si>
  <si>
    <t>Urząd Miasta i Gminy
Rynek 31
57-540 Lądek Zdrój</t>
  </si>
  <si>
    <r>
      <t xml:space="preserve">190 ogółem
</t>
    </r>
    <r>
      <rPr>
        <b/>
        <sz val="7"/>
        <rFont val="Arial CE"/>
        <family val="2"/>
      </rPr>
      <t>(N+P110+P120+P130)</t>
    </r>
  </si>
  <si>
    <r>
      <t xml:space="preserve">Stan środków obrotowych netto
</t>
    </r>
    <r>
      <rPr>
        <b/>
        <sz val="7"/>
        <rFont val="Arial CE"/>
        <family val="2"/>
      </rPr>
      <t>(W010+W020+W030-W050)</t>
    </r>
  </si>
  <si>
    <t>Strona 2 sprawozdania Rb-30</t>
  </si>
  <si>
    <t>Zarząd Budynków Komunalnych
ul. Fabryczna 7a, 57-540 Lądek Zdrój</t>
  </si>
  <si>
    <t>Strona 3 sprawozdania Rb-30</t>
  </si>
  <si>
    <t>D. DANE UZUPEŁNIAJĄCE</t>
  </si>
  <si>
    <t>1. Informacja o finansowaniu inwestycji zakładu budżetowego</t>
  </si>
  <si>
    <t>Wykonanie na koniec okresu sprawozdawczego</t>
  </si>
  <si>
    <r>
      <t xml:space="preserve">2. Informacja o rozliczeniu kasowym – w okresie od 1 stycznia do końca roku budżetowego </t>
    </r>
    <r>
      <rPr>
        <vertAlign val="superscript"/>
        <sz val="10"/>
        <rFont val="Arial CE"/>
        <family val="2"/>
      </rPr>
      <t>1)</t>
    </r>
  </si>
  <si>
    <t>Za poprzedni rok budżetowy</t>
  </si>
  <si>
    <t>Za okres sprawozdawczy</t>
  </si>
  <si>
    <t>Wydatki inwestycyjne</t>
  </si>
  <si>
    <t>Źródła sfinansowania wydatków inwestycyjnych:</t>
  </si>
  <si>
    <t>– środki z lat ubiegłych</t>
  </si>
  <si>
    <t>– dotacje celowe</t>
  </si>
  <si>
    <t>– środki własne</t>
  </si>
  <si>
    <t>– inne środki</t>
  </si>
  <si>
    <t>Zobowiązania dotyczące inwestycji:</t>
  </si>
  <si>
    <t>– na początek okresu sprawozdawczego</t>
  </si>
  <si>
    <t>– na koniec okresu sprawozdawczego</t>
  </si>
  <si>
    <t>Zobowiązania wobec budżetu z tytułu zwrotu dotacji na inwestycje</t>
  </si>
  <si>
    <t>Z</t>
  </si>
  <si>
    <t>U</t>
  </si>
  <si>
    <t>X</t>
  </si>
  <si>
    <t>Podatek dochodowy od osób prawnych</t>
  </si>
  <si>
    <t>Wpłata nadwyżka środków obrotowych</t>
  </si>
  <si>
    <r>
      <t>1)</t>
    </r>
    <r>
      <rPr>
        <sz val="10"/>
        <rFont val="Arial CE"/>
        <family val="0"/>
      </rPr>
      <t xml:space="preserve"> – wypełnia się w sprawozdaniu rocznym</t>
    </r>
  </si>
  <si>
    <t xml:space="preserve">         Główny księgowy / skarbnik                    Telefon                         Rok  Miesiąc  Dzień                       Kierownik jednostki / przewodniczący zarządu</t>
  </si>
  <si>
    <t>..............................................................    ..................................    ................................................    ..........................................................................................</t>
  </si>
  <si>
    <t>Poprawki zaokrągleń na stronie 1</t>
  </si>
  <si>
    <t xml:space="preserve">                                     </t>
  </si>
  <si>
    <t>I</t>
  </si>
  <si>
    <t xml:space="preserve">                             </t>
  </si>
  <si>
    <r>
      <t>110</t>
    </r>
    <r>
      <rPr>
        <sz val="8"/>
        <rFont val="Arial CE"/>
        <family val="2"/>
      </rPr>
      <t>(pokrycie amortyzacji)</t>
    </r>
  </si>
  <si>
    <t>021</t>
  </si>
  <si>
    <t>kwota odpisu aktualizującego należności</t>
  </si>
  <si>
    <t>022</t>
  </si>
  <si>
    <t>Kwota odsetek od należności niezapłaconych w terminie</t>
  </si>
  <si>
    <t>Dane uzupełniające dot.należności i zobowiązań</t>
  </si>
  <si>
    <t>080</t>
  </si>
  <si>
    <t>Należności od pracowników</t>
  </si>
  <si>
    <t>081</t>
  </si>
  <si>
    <t>Należności z tytułu sprzedaży dóbr i usług</t>
  </si>
  <si>
    <t>090</t>
  </si>
  <si>
    <t>Zobowiązania z tytułu wynagrodzeń</t>
  </si>
  <si>
    <t xml:space="preserve">W </t>
  </si>
  <si>
    <t>091</t>
  </si>
  <si>
    <t>Zobowiązania z tytulu składek na ubezpieczenia spoleczne</t>
  </si>
  <si>
    <t>092</t>
  </si>
  <si>
    <t>093</t>
  </si>
  <si>
    <r>
      <t xml:space="preserve">W tym: </t>
    </r>
    <r>
      <rPr>
        <sz val="10"/>
        <rFont val="Arial CE"/>
        <family val="2"/>
      </rPr>
      <t>z tytułu składek FUS</t>
    </r>
  </si>
  <si>
    <t xml:space="preserve">                       składek Fundusz Pracy</t>
  </si>
  <si>
    <t>094</t>
  </si>
  <si>
    <t>Zobowiązania z tytułu zakupu dóbr i usług</t>
  </si>
  <si>
    <t>100(odpisy amortyzacji)</t>
  </si>
  <si>
    <t>Uwagi</t>
  </si>
  <si>
    <t>Uwagi:</t>
  </si>
  <si>
    <t xml:space="preserve">                             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</si>
  <si>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</si>
  <si>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</si>
  <si>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kwota odsetek od należności niezapłaconych w terminie</t>
  </si>
  <si>
    <t>x</t>
  </si>
  <si>
    <t>zobowiązania z tytułu wynagrodzeń</t>
  </si>
  <si>
    <t>Zobowiązania z tytułu składek na ubezpieczenia społeczne</t>
  </si>
  <si>
    <r>
      <t xml:space="preserve">w tym: </t>
    </r>
    <r>
      <rPr>
        <b/>
        <sz val="10"/>
        <rFont val="Arial CE"/>
        <family val="2"/>
      </rPr>
      <t>z tytułu składek FUS</t>
    </r>
  </si>
  <si>
    <t>półroczne</t>
  </si>
  <si>
    <t>roczne</t>
  </si>
  <si>
    <t>100(pokrycie amortyzacji)</t>
  </si>
  <si>
    <r>
      <t>100(</t>
    </r>
    <r>
      <rPr>
        <sz val="8"/>
        <rFont val="Arial CE"/>
        <family val="2"/>
      </rPr>
      <t>pokrycie amortyzacji)</t>
    </r>
  </si>
  <si>
    <t xml:space="preserve">         Główny księgowy                    Telefon                         Rok  Miesiąc  Dzień                       Kierownik jednostki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</si>
  <si>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</si>
  <si>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200--01-31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</si>
</sst>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000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000\ _z_ł_-;\-* #,##0.000000\ _z_ł_-;_-* &quot;-&quot;??\ _z_ł_-;_-@_-"/>
  </numFmts>
  <fonts count="6">
    <font>
      <sz val="10"/>
      <name val="Arial CE"/>
      <family val="0"/>
    </font>
    <font>
      <sz val="7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49" fontId="0" fillId="0" borderId="8" xfId="0" applyNumberFormat="1" applyBorder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 locked="0"/>
    </xf>
    <xf numFmtId="14" fontId="0" fillId="2" borderId="4" xfId="0" applyNumberFormat="1" applyFill="1" applyBorder="1" applyAlignment="1" applyProtection="1">
      <alignment/>
      <protection hidden="1" locked="0"/>
    </xf>
    <xf numFmtId="0" fontId="2" fillId="0" borderId="3" xfId="0" applyFont="1" applyBorder="1" applyAlignment="1" applyProtection="1">
      <alignment horizontal="center" vertical="center"/>
      <protection hidden="1"/>
    </xf>
    <xf numFmtId="164" fontId="0" fillId="0" borderId="5" xfId="0" applyNumberFormat="1" applyFill="1" applyBorder="1" applyAlignment="1" applyProtection="1">
      <alignment horizontal="center" vertical="center"/>
      <protection hidden="1"/>
    </xf>
    <xf numFmtId="164" fontId="0" fillId="0" borderId="12" xfId="0" applyNumberFormat="1" applyFill="1" applyBorder="1" applyAlignment="1" applyProtection="1">
      <alignment horizontal="center" vertical="center"/>
      <protection hidden="1"/>
    </xf>
    <xf numFmtId="164" fontId="0" fillId="0" borderId="13" xfId="0" applyNumberFormat="1" applyFill="1" applyBorder="1" applyAlignment="1" applyProtection="1">
      <alignment horizontal="center" vertical="center"/>
      <protection hidden="1"/>
    </xf>
    <xf numFmtId="164" fontId="0" fillId="0" borderId="14" xfId="0" applyNumberForma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 locked="0"/>
    </xf>
    <xf numFmtId="0" fontId="0" fillId="2" borderId="12" xfId="0" applyFill="1" applyBorder="1" applyAlignment="1" applyProtection="1">
      <alignment horizontal="center" vertical="center"/>
      <protection hidden="1" locked="0"/>
    </xf>
    <xf numFmtId="0" fontId="0" fillId="2" borderId="13" xfId="0" applyFill="1" applyBorder="1" applyAlignment="1" applyProtection="1">
      <alignment horizontal="center" vertical="center"/>
      <protection hidden="1" locked="0"/>
    </xf>
    <xf numFmtId="0" fontId="0" fillId="2" borderId="14" xfId="0" applyFill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49" fontId="0" fillId="0" borderId="8" xfId="0" applyNumberFormat="1" applyFill="1" applyBorder="1" applyAlignment="1" applyProtection="1">
      <alignment horizontal="center" vertical="center"/>
      <protection hidden="1"/>
    </xf>
    <xf numFmtId="49" fontId="0" fillId="0" borderId="4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2" fontId="0" fillId="0" borderId="4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44" fontId="0" fillId="0" borderId="4" xfId="0" applyNumberForma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44" fontId="0" fillId="0" borderId="4" xfId="0" applyNumberFormat="1" applyFill="1" applyBorder="1" applyAlignment="1" applyProtection="1">
      <alignment/>
      <protection hidden="1"/>
    </xf>
    <xf numFmtId="44" fontId="0" fillId="2" borderId="4" xfId="0" applyNumberFormat="1" applyFill="1" applyBorder="1" applyAlignment="1" applyProtection="1">
      <alignment/>
      <protection hidden="1" locked="0"/>
    </xf>
    <xf numFmtId="44" fontId="0" fillId="2" borderId="9" xfId="0" applyNumberFormat="1" applyFill="1" applyBorder="1" applyAlignment="1" applyProtection="1">
      <alignment vertical="center"/>
      <protection hidden="1" locked="0"/>
    </xf>
    <xf numFmtId="0" fontId="0" fillId="0" borderId="4" xfId="0" applyFill="1" applyBorder="1" applyAlignment="1" applyProtection="1">
      <alignment horizontal="center" vertical="center"/>
      <protection hidden="1"/>
    </xf>
    <xf numFmtId="42" fontId="0" fillId="0" borderId="9" xfId="0" applyNumberFormat="1" applyFill="1" applyBorder="1" applyAlignment="1" applyProtection="1">
      <alignment horizontal="center" vertical="center"/>
      <protection hidden="1"/>
    </xf>
    <xf numFmtId="42" fontId="0" fillId="0" borderId="15" xfId="0" applyNumberFormat="1" applyFill="1" applyBorder="1" applyAlignment="1" applyProtection="1">
      <alignment horizontal="center" vertical="center"/>
      <protection hidden="1"/>
    </xf>
    <xf numFmtId="49" fontId="0" fillId="0" borderId="16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49" fontId="0" fillId="0" borderId="19" xfId="0" applyNumberForma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49" fontId="0" fillId="0" borderId="12" xfId="0" applyNumberFormat="1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/>
      <protection hidden="1"/>
    </xf>
    <xf numFmtId="49" fontId="0" fillId="0" borderId="16" xfId="0" applyNumberForma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49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49" fontId="0" fillId="0" borderId="12" xfId="0" applyNumberFormat="1" applyFill="1" applyBorder="1" applyAlignment="1" applyProtection="1">
      <alignment horizontal="center" vertical="center"/>
      <protection hidden="1"/>
    </xf>
    <xf numFmtId="49" fontId="0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171" fontId="0" fillId="0" borderId="4" xfId="15" applyNumberFormat="1" applyFill="1" applyBorder="1" applyAlignment="1" applyProtection="1">
      <alignment horizontal="left"/>
      <protection hidden="1"/>
    </xf>
    <xf numFmtId="44" fontId="0" fillId="2" borderId="15" xfId="0" applyNumberFormat="1" applyFill="1" applyBorder="1" applyAlignment="1" applyProtection="1">
      <alignment vertical="center"/>
      <protection hidden="1" locked="0"/>
    </xf>
    <xf numFmtId="44" fontId="0" fillId="2" borderId="24" xfId="0" applyNumberFormat="1" applyFill="1" applyBorder="1" applyAlignment="1" applyProtection="1">
      <alignment horizontal="center" vertical="center"/>
      <protection hidden="1" locked="0"/>
    </xf>
    <xf numFmtId="44" fontId="0" fillId="2" borderId="25" xfId="0" applyNumberFormat="1" applyFill="1" applyBorder="1" applyAlignment="1" applyProtection="1">
      <alignment horizontal="center" vertical="center"/>
      <protection hidden="1" locked="0"/>
    </xf>
    <xf numFmtId="14" fontId="0" fillId="0" borderId="0" xfId="0" applyNumberFormat="1" applyAlignment="1" applyProtection="1">
      <alignment/>
      <protection hidden="1"/>
    </xf>
    <xf numFmtId="44" fontId="0" fillId="2" borderId="26" xfId="0" applyNumberFormat="1" applyFill="1" applyBorder="1" applyAlignment="1" applyProtection="1">
      <alignment horizontal="center" vertical="center"/>
      <protection hidden="1" locked="0"/>
    </xf>
    <xf numFmtId="44" fontId="0" fillId="2" borderId="27" xfId="0" applyNumberFormat="1" applyFill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left" vertical="center" wrapText="1" indent="1"/>
      <protection hidden="1"/>
    </xf>
    <xf numFmtId="0" fontId="2" fillId="0" borderId="29" xfId="0" applyFont="1" applyBorder="1" applyAlignment="1" applyProtection="1">
      <alignment horizontal="left" vertical="center" wrapText="1" indent="1"/>
      <protection hidden="1"/>
    </xf>
    <xf numFmtId="0" fontId="2" fillId="0" borderId="31" xfId="0" applyFont="1" applyBorder="1" applyAlignment="1" applyProtection="1">
      <alignment horizontal="left" vertical="center" wrapText="1" inden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left" vertical="center" wrapText="1" indent="1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top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165" fontId="0" fillId="2" borderId="9" xfId="0" applyNumberFormat="1" applyFill="1" applyBorder="1" applyAlignment="1" applyProtection="1">
      <alignment horizontal="center" vertical="center"/>
      <protection hidden="1" locked="0"/>
    </xf>
    <xf numFmtId="165" fontId="0" fillId="2" borderId="36" xfId="0" applyNumberFormat="1" applyFill="1" applyBorder="1" applyAlignment="1" applyProtection="1">
      <alignment horizontal="center" vertical="center"/>
      <protection hidden="1" locked="0"/>
    </xf>
    <xf numFmtId="44" fontId="0" fillId="2" borderId="9" xfId="0" applyNumberFormat="1" applyFill="1" applyBorder="1" applyAlignment="1" applyProtection="1">
      <alignment vertical="center"/>
      <protection hidden="1" locked="0"/>
    </xf>
    <xf numFmtId="44" fontId="0" fillId="2" borderId="37" xfId="0" applyNumberFormat="1" applyFill="1" applyBorder="1" applyAlignment="1" applyProtection="1">
      <alignment vertical="center"/>
      <protection hidden="1" locked="0"/>
    </xf>
    <xf numFmtId="44" fontId="0" fillId="2" borderId="36" xfId="0" applyNumberFormat="1" applyFill="1" applyBorder="1" applyAlignment="1" applyProtection="1">
      <alignment vertical="center"/>
      <protection hidden="1" locked="0"/>
    </xf>
    <xf numFmtId="44" fontId="0" fillId="2" borderId="15" xfId="0" applyNumberFormat="1" applyFill="1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/>
      <protection hidden="1"/>
    </xf>
    <xf numFmtId="0" fontId="0" fillId="0" borderId="32" xfId="0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0" borderId="27" xfId="0" applyFont="1" applyBorder="1" applyAlignment="1" applyProtection="1">
      <alignment horizontal="left" vertical="center" indent="1"/>
      <protection hidden="1"/>
    </xf>
    <xf numFmtId="0" fontId="2" fillId="0" borderId="29" xfId="0" applyFont="1" applyBorder="1" applyAlignment="1" applyProtection="1">
      <alignment horizontal="left" vertical="center" indent="1"/>
      <protection hidden="1"/>
    </xf>
    <xf numFmtId="0" fontId="2" fillId="0" borderId="41" xfId="0" applyFont="1" applyBorder="1" applyAlignment="1" applyProtection="1">
      <alignment horizontal="left" vertical="center" indent="1"/>
      <protection hidden="1"/>
    </xf>
    <xf numFmtId="0" fontId="2" fillId="0" borderId="31" xfId="0" applyFont="1" applyBorder="1" applyAlignment="1" applyProtection="1">
      <alignment horizontal="left" vertical="center" indent="1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5" fontId="0" fillId="2" borderId="39" xfId="0" applyNumberFormat="1" applyFill="1" applyBorder="1" applyAlignment="1" applyProtection="1">
      <alignment horizontal="center" vertical="center"/>
      <protection hidden="1" locked="0"/>
    </xf>
    <xf numFmtId="165" fontId="0" fillId="2" borderId="45" xfId="0" applyNumberFormat="1" applyFill="1" applyBorder="1" applyAlignment="1" applyProtection="1">
      <alignment horizontal="center" vertical="center"/>
      <protection hidden="1"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44" fontId="0" fillId="2" borderId="39" xfId="0" applyNumberFormat="1" applyFill="1" applyBorder="1" applyAlignment="1" applyProtection="1">
      <alignment vertical="center"/>
      <protection hidden="1" locked="0"/>
    </xf>
    <xf numFmtId="44" fontId="0" fillId="2" borderId="46" xfId="0" applyNumberFormat="1" applyFill="1" applyBorder="1" applyAlignment="1" applyProtection="1">
      <alignment vertical="center"/>
      <protection hidden="1" locked="0"/>
    </xf>
    <xf numFmtId="44" fontId="0" fillId="2" borderId="45" xfId="0" applyNumberFormat="1" applyFill="1" applyBorder="1" applyAlignment="1" applyProtection="1">
      <alignment vertical="center"/>
      <protection hidden="1" locked="0"/>
    </xf>
    <xf numFmtId="44" fontId="0" fillId="2" borderId="47" xfId="0" applyNumberFormat="1" applyFill="1" applyBorder="1" applyAlignment="1" applyProtection="1">
      <alignment vertical="center"/>
      <protection hidden="1" locked="0"/>
    </xf>
    <xf numFmtId="44" fontId="2" fillId="0" borderId="9" xfId="0" applyNumberFormat="1" applyFont="1" applyBorder="1" applyAlignment="1" applyProtection="1">
      <alignment vertical="center"/>
      <protection hidden="1"/>
    </xf>
    <xf numFmtId="44" fontId="2" fillId="0" borderId="37" xfId="0" applyNumberFormat="1" applyFont="1" applyBorder="1" applyAlignment="1" applyProtection="1">
      <alignment vertical="center"/>
      <protection hidden="1"/>
    </xf>
    <xf numFmtId="44" fontId="2" fillId="0" borderId="36" xfId="0" applyNumberFormat="1" applyFont="1" applyBorder="1" applyAlignment="1" applyProtection="1">
      <alignment vertical="center"/>
      <protection hidden="1"/>
    </xf>
    <xf numFmtId="44" fontId="2" fillId="0" borderId="15" xfId="0" applyNumberFormat="1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44" fontId="2" fillId="0" borderId="13" xfId="0" applyNumberFormat="1" applyFont="1" applyBorder="1" applyAlignment="1" applyProtection="1">
      <alignment vertical="center"/>
      <protection hidden="1"/>
    </xf>
    <xf numFmtId="44" fontId="2" fillId="0" borderId="48" xfId="0" applyNumberFormat="1" applyFont="1" applyBorder="1" applyAlignment="1" applyProtection="1">
      <alignment vertical="center"/>
      <protection hidden="1"/>
    </xf>
    <xf numFmtId="44" fontId="2" fillId="0" borderId="20" xfId="0" applyNumberFormat="1" applyFont="1" applyBorder="1" applyAlignment="1" applyProtection="1">
      <alignment vertical="center"/>
      <protection hidden="1"/>
    </xf>
    <xf numFmtId="44" fontId="2" fillId="0" borderId="17" xfId="0" applyNumberFormat="1" applyFont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 locked="0"/>
    </xf>
    <xf numFmtId="0" fontId="0" fillId="2" borderId="36" xfId="0" applyFill="1" applyBorder="1" applyAlignment="1" applyProtection="1">
      <alignment horizontal="center" vertical="center"/>
      <protection hidden="1" locked="0"/>
    </xf>
    <xf numFmtId="44" fontId="0" fillId="2" borderId="4" xfId="0" applyNumberFormat="1" applyFill="1" applyBorder="1" applyAlignment="1" applyProtection="1">
      <alignment vertical="center"/>
      <protection hidden="1" locked="0"/>
    </xf>
    <xf numFmtId="44" fontId="0" fillId="2" borderId="10" xfId="0" applyNumberFormat="1" applyFill="1" applyBorder="1" applyAlignment="1" applyProtection="1">
      <alignment vertical="center"/>
      <protection hidden="1" locked="0"/>
    </xf>
    <xf numFmtId="0" fontId="0" fillId="0" borderId="9" xfId="0" applyBorder="1" applyAlignment="1" applyProtection="1">
      <alignment horizontal="left" vertical="center"/>
      <protection hidden="1"/>
    </xf>
    <xf numFmtId="0" fontId="0" fillId="0" borderId="37" xfId="0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44" fontId="0" fillId="2" borderId="49" xfId="0" applyNumberFormat="1" applyFill="1" applyBorder="1" applyAlignment="1" applyProtection="1">
      <alignment vertical="center"/>
      <protection hidden="1" locked="0"/>
    </xf>
    <xf numFmtId="44" fontId="0" fillId="2" borderId="50" xfId="0" applyNumberFormat="1" applyFill="1" applyBorder="1" applyAlignment="1" applyProtection="1">
      <alignment vertical="center"/>
      <protection hidden="1" locked="0"/>
    </xf>
    <xf numFmtId="44" fontId="0" fillId="2" borderId="34" xfId="0" applyNumberFormat="1" applyFill="1" applyBorder="1" applyAlignment="1" applyProtection="1">
      <alignment vertical="center"/>
      <protection hidden="1" locked="0"/>
    </xf>
    <xf numFmtId="44" fontId="0" fillId="2" borderId="35" xfId="0" applyNumberFormat="1" applyFill="1" applyBorder="1" applyAlignment="1" applyProtection="1">
      <alignment vertical="center"/>
      <protection hidden="1" locked="0"/>
    </xf>
    <xf numFmtId="0" fontId="0" fillId="2" borderId="4" xfId="0" applyFill="1" applyBorder="1" applyAlignment="1" applyProtection="1">
      <alignment horizontal="center" vertical="center"/>
      <protection hidden="1"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 locked="0"/>
    </xf>
    <xf numFmtId="44" fontId="0" fillId="2" borderId="8" xfId="0" applyNumberFormat="1" applyFill="1" applyBorder="1" applyAlignment="1" applyProtection="1">
      <alignment vertical="center"/>
      <protection hidden="1" locked="0"/>
    </xf>
    <xf numFmtId="44" fontId="0" fillId="2" borderId="40" xfId="0" applyNumberFormat="1" applyFill="1" applyBorder="1" applyAlignment="1" applyProtection="1">
      <alignment vertical="center"/>
      <protection hidden="1" locked="0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44" fontId="2" fillId="0" borderId="4" xfId="0" applyNumberFormat="1" applyFont="1" applyBorder="1" applyAlignment="1" applyProtection="1">
      <alignment vertical="center"/>
      <protection hidden="1"/>
    </xf>
    <xf numFmtId="44" fontId="2" fillId="0" borderId="1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/>
      <protection hidden="1"/>
    </xf>
    <xf numFmtId="0" fontId="1" fillId="0" borderId="41" xfId="0" applyFont="1" applyBorder="1" applyAlignment="1" applyProtection="1">
      <alignment horizontal="right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44" fontId="2" fillId="0" borderId="12" xfId="0" applyNumberFormat="1" applyFont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vertical="center"/>
      <protection hidden="1"/>
    </xf>
    <xf numFmtId="49" fontId="2" fillId="0" borderId="14" xfId="0" applyNumberFormat="1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2" fillId="0" borderId="32" xfId="0" applyFont="1" applyFill="1" applyBorder="1" applyAlignment="1" applyProtection="1">
      <alignment horizontal="left"/>
      <protection hidden="1"/>
    </xf>
    <xf numFmtId="0" fontId="2" fillId="0" borderId="30" xfId="0" applyFont="1" applyFill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44" fontId="2" fillId="2" borderId="7" xfId="0" applyNumberFormat="1" applyFont="1" applyFill="1" applyBorder="1" applyAlignment="1" applyProtection="1">
      <alignment vertical="center"/>
      <protection hidden="1"/>
    </xf>
    <xf numFmtId="44" fontId="2" fillId="2" borderId="55" xfId="0" applyNumberFormat="1" applyFont="1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44" fontId="0" fillId="2" borderId="56" xfId="0" applyNumberFormat="1" applyFill="1" applyBorder="1" applyAlignment="1" applyProtection="1">
      <alignment vertical="center"/>
      <protection hidden="1" locked="0"/>
    </xf>
    <xf numFmtId="44" fontId="0" fillId="2" borderId="57" xfId="0" applyNumberFormat="1" applyFill="1" applyBorder="1" applyAlignment="1" applyProtection="1">
      <alignment vertical="center"/>
      <protection hidden="1" locked="0"/>
    </xf>
    <xf numFmtId="44" fontId="0" fillId="2" borderId="9" xfId="0" applyNumberFormat="1" applyFill="1" applyBorder="1" applyAlignment="1" applyProtection="1">
      <alignment horizontal="center" vertical="center"/>
      <protection hidden="1" locked="0"/>
    </xf>
    <xf numFmtId="44" fontId="0" fillId="2" borderId="15" xfId="0" applyNumberFormat="1" applyFill="1" applyBorder="1" applyAlignment="1" applyProtection="1">
      <alignment horizontal="center" vertical="center"/>
      <protection hidden="1" locked="0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8" xfId="0" applyBorder="1" applyAlignment="1" applyProtection="1">
      <alignment horizontal="left" vertical="center" wrapText="1"/>
      <protection hidden="1"/>
    </xf>
    <xf numFmtId="0" fontId="0" fillId="0" borderId="59" xfId="0" applyBorder="1" applyAlignment="1" applyProtection="1">
      <alignment horizontal="left" vertical="center" wrapText="1"/>
      <protection hidden="1"/>
    </xf>
    <xf numFmtId="44" fontId="0" fillId="2" borderId="39" xfId="0" applyNumberFormat="1" applyFill="1" applyBorder="1" applyAlignment="1" applyProtection="1">
      <alignment horizontal="center" vertical="center"/>
      <protection hidden="1" locked="0"/>
    </xf>
    <xf numFmtId="44" fontId="0" fillId="2" borderId="45" xfId="0" applyNumberFormat="1" applyFill="1" applyBorder="1" applyAlignment="1" applyProtection="1">
      <alignment horizontal="center" vertical="center"/>
      <protection hidden="1" locked="0"/>
    </xf>
    <xf numFmtId="44" fontId="0" fillId="2" borderId="47" xfId="0" applyNumberFormat="1" applyFill="1" applyBorder="1" applyAlignment="1" applyProtection="1">
      <alignment horizontal="center" vertical="center"/>
      <protection hidden="1" locked="0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37" xfId="0" applyFont="1" applyBorder="1" applyAlignment="1" applyProtection="1">
      <alignment horizontal="left" vertical="center" wrapText="1"/>
      <protection hidden="1"/>
    </xf>
    <xf numFmtId="0" fontId="5" fillId="0" borderId="36" xfId="0" applyFont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36" xfId="0" applyBorder="1" applyAlignment="1" applyProtection="1">
      <alignment horizontal="left" vertical="center" wrapText="1"/>
      <protection hidden="1"/>
    </xf>
    <xf numFmtId="44" fontId="0" fillId="2" borderId="36" xfId="0" applyNumberFormat="1" applyFill="1" applyBorder="1" applyAlignment="1" applyProtection="1">
      <alignment horizontal="center" vertical="center"/>
      <protection hidden="1" locked="0"/>
    </xf>
    <xf numFmtId="8" fontId="0" fillId="2" borderId="34" xfId="15" applyNumberFormat="1" applyFill="1" applyBorder="1" applyAlignment="1" applyProtection="1">
      <alignment vertical="center"/>
      <protection hidden="1"/>
    </xf>
    <xf numFmtId="43" fontId="0" fillId="2" borderId="35" xfId="15" applyFill="1" applyBorder="1" applyAlignment="1" applyProtection="1">
      <alignment vertical="center"/>
      <protection hidden="1"/>
    </xf>
    <xf numFmtId="44" fontId="0" fillId="2" borderId="49" xfId="0" applyNumberFormat="1" applyFill="1" applyBorder="1" applyAlignment="1" applyProtection="1">
      <alignment horizontal="center" vertical="center"/>
      <protection hidden="1" locked="0"/>
    </xf>
    <xf numFmtId="44" fontId="0" fillId="2" borderId="60" xfId="0" applyNumberFormat="1" applyFill="1" applyBorder="1" applyAlignment="1" applyProtection="1">
      <alignment horizontal="center" vertical="center"/>
      <protection hidden="1" locked="0"/>
    </xf>
    <xf numFmtId="44" fontId="0" fillId="2" borderId="13" xfId="0" applyNumberFormat="1" applyFill="1" applyBorder="1" applyAlignment="1" applyProtection="1">
      <alignment horizontal="left" vertical="center"/>
      <protection hidden="1" locked="0"/>
    </xf>
    <xf numFmtId="44" fontId="0" fillId="2" borderId="48" xfId="0" applyNumberFormat="1" applyFill="1" applyBorder="1" applyAlignment="1" applyProtection="1">
      <alignment horizontal="left" vertical="center"/>
      <protection hidden="1" locked="0"/>
    </xf>
    <xf numFmtId="44" fontId="0" fillId="2" borderId="16" xfId="0" applyNumberFormat="1" applyFill="1" applyBorder="1" applyAlignment="1" applyProtection="1">
      <alignment vertical="center"/>
      <protection hidden="1" locked="0"/>
    </xf>
    <xf numFmtId="44" fontId="0" fillId="2" borderId="44" xfId="0" applyNumberFormat="1" applyFill="1" applyBorder="1" applyAlignment="1" applyProtection="1">
      <alignment vertical="center"/>
      <protection hidden="1" locked="0"/>
    </xf>
    <xf numFmtId="44" fontId="0" fillId="2" borderId="50" xfId="0" applyNumberFormat="1" applyFill="1" applyBorder="1" applyAlignment="1" applyProtection="1">
      <alignment horizontal="center" vertical="center"/>
      <protection hidden="1" locked="0"/>
    </xf>
    <xf numFmtId="0" fontId="0" fillId="0" borderId="12" xfId="0" applyFill="1" applyBorder="1" applyAlignment="1" applyProtection="1">
      <alignment horizontal="center" vertical="center"/>
      <protection hidden="1"/>
    </xf>
    <xf numFmtId="44" fontId="0" fillId="0" borderId="13" xfId="0" applyNumberFormat="1" applyFill="1" applyBorder="1" applyAlignment="1" applyProtection="1">
      <alignment vertical="center" wrapText="1"/>
      <protection hidden="1"/>
    </xf>
    <xf numFmtId="44" fontId="0" fillId="0" borderId="17" xfId="0" applyNumberFormat="1" applyFill="1" applyBorder="1" applyAlignment="1" applyProtection="1">
      <alignment vertical="center" wrapText="1"/>
      <protection hidden="1"/>
    </xf>
    <xf numFmtId="44" fontId="0" fillId="0" borderId="20" xfId="0" applyNumberFormat="1" applyFill="1" applyBorder="1" applyAlignment="1" applyProtection="1">
      <alignment vertical="center" wrapText="1"/>
      <protection hidden="1"/>
    </xf>
    <xf numFmtId="44" fontId="0" fillId="0" borderId="12" xfId="0" applyNumberFormat="1" applyFill="1" applyBorder="1" applyAlignment="1" applyProtection="1">
      <alignment horizontal="center" vertical="center"/>
      <protection hidden="1"/>
    </xf>
    <xf numFmtId="44" fontId="0" fillId="2" borderId="12" xfId="0" applyNumberFormat="1" applyFill="1" applyBorder="1" applyAlignment="1" applyProtection="1">
      <alignment vertical="center"/>
      <protection hidden="1" locked="0"/>
    </xf>
    <xf numFmtId="44" fontId="0" fillId="2" borderId="14" xfId="0" applyNumberFormat="1" applyFill="1" applyBorder="1" applyAlignment="1" applyProtection="1">
      <alignment vertical="center"/>
      <protection hidden="1" locked="0"/>
    </xf>
    <xf numFmtId="0" fontId="0" fillId="0" borderId="4" xfId="0" applyFill="1" applyBorder="1" applyAlignment="1" applyProtection="1">
      <alignment horizontal="center" vertical="center"/>
      <protection hidden="1"/>
    </xf>
    <xf numFmtId="44" fontId="0" fillId="0" borderId="4" xfId="0" applyNumberFormat="1" applyFill="1" applyBorder="1" applyAlignment="1" applyProtection="1">
      <alignment vertical="center"/>
      <protection hidden="1"/>
    </xf>
    <xf numFmtId="44" fontId="0" fillId="0" borderId="4" xfId="0" applyNumberFormat="1" applyFill="1" applyBorder="1" applyAlignment="1" applyProtection="1">
      <alignment horizontal="center" vertical="center"/>
      <protection hidden="1"/>
    </xf>
    <xf numFmtId="44" fontId="2" fillId="0" borderId="8" xfId="0" applyNumberFormat="1" applyFont="1" applyFill="1" applyBorder="1" applyAlignment="1" applyProtection="1">
      <alignment vertical="center"/>
      <protection hidden="1"/>
    </xf>
    <xf numFmtId="44" fontId="2" fillId="0" borderId="4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3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44" fontId="0" fillId="0" borderId="10" xfId="0" applyNumberForma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44" fontId="0" fillId="0" borderId="12" xfId="0" applyNumberFormat="1" applyFill="1" applyBorder="1" applyAlignment="1" applyProtection="1">
      <alignment vertical="center"/>
      <protection hidden="1" locked="0"/>
    </xf>
    <xf numFmtId="44" fontId="0" fillId="0" borderId="12" xfId="0" applyNumberFormat="1" applyFill="1" applyBorder="1" applyAlignment="1" applyProtection="1">
      <alignment vertical="center"/>
      <protection hidden="1"/>
    </xf>
    <xf numFmtId="44" fontId="0" fillId="0" borderId="14" xfId="0" applyNumberFormat="1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44" fontId="0" fillId="0" borderId="8" xfId="0" applyNumberFormat="1" applyFill="1" applyBorder="1" applyAlignment="1" applyProtection="1">
      <alignment vertical="center"/>
      <protection hidden="1" locked="0"/>
    </xf>
    <xf numFmtId="44" fontId="0" fillId="0" borderId="8" xfId="0" applyNumberFormat="1" applyFill="1" applyBorder="1" applyAlignment="1" applyProtection="1">
      <alignment vertical="center"/>
      <protection hidden="1"/>
    </xf>
    <xf numFmtId="44" fontId="0" fillId="0" borderId="40" xfId="0" applyNumberFormat="1" applyFill="1" applyBorder="1" applyAlignment="1" applyProtection="1">
      <alignment vertical="center"/>
      <protection hidden="1"/>
    </xf>
    <xf numFmtId="0" fontId="0" fillId="0" borderId="41" xfId="0" applyFont="1" applyBorder="1" applyAlignment="1" applyProtection="1">
      <alignment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56" xfId="0" applyBorder="1" applyAlignment="1" applyProtection="1">
      <alignment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horizontal="center" vertical="center" wrapText="1"/>
      <protection hidden="1"/>
    </xf>
    <xf numFmtId="42" fontId="2" fillId="0" borderId="13" xfId="0" applyNumberFormat="1" applyFont="1" applyFill="1" applyBorder="1" applyAlignment="1" applyProtection="1">
      <alignment vertical="center"/>
      <protection hidden="1"/>
    </xf>
    <xf numFmtId="42" fontId="2" fillId="0" borderId="48" xfId="0" applyNumberFormat="1" applyFont="1" applyFill="1" applyBorder="1" applyAlignment="1" applyProtection="1">
      <alignment vertical="center"/>
      <protection hidden="1"/>
    </xf>
    <xf numFmtId="42" fontId="2" fillId="0" borderId="20" xfId="0" applyNumberFormat="1" applyFont="1" applyFill="1" applyBorder="1" applyAlignment="1" applyProtection="1">
      <alignment vertical="center"/>
      <protection hidden="1"/>
    </xf>
    <xf numFmtId="42" fontId="2" fillId="0" borderId="17" xfId="0" applyNumberFormat="1" applyFont="1" applyFill="1" applyBorder="1" applyAlignment="1" applyProtection="1">
      <alignment vertical="center"/>
      <protection hidden="1"/>
    </xf>
    <xf numFmtId="42" fontId="0" fillId="0" borderId="9" xfId="0" applyNumberFormat="1" applyFill="1" applyBorder="1" applyAlignment="1" applyProtection="1">
      <alignment vertical="center"/>
      <protection hidden="1"/>
    </xf>
    <xf numFmtId="42" fontId="0" fillId="0" borderId="37" xfId="0" applyNumberFormat="1" applyFill="1" applyBorder="1" applyAlignment="1" applyProtection="1">
      <alignment vertical="center"/>
      <protection hidden="1"/>
    </xf>
    <xf numFmtId="42" fontId="0" fillId="0" borderId="36" xfId="0" applyNumberFormat="1" applyFill="1" applyBorder="1" applyAlignment="1" applyProtection="1">
      <alignment vertical="center"/>
      <protection hidden="1"/>
    </xf>
    <xf numFmtId="42" fontId="0" fillId="0" borderId="15" xfId="0" applyNumberFormat="1" applyFill="1" applyBorder="1" applyAlignment="1" applyProtection="1">
      <alignment vertical="center"/>
      <protection hidden="1"/>
    </xf>
    <xf numFmtId="42" fontId="2" fillId="0" borderId="9" xfId="0" applyNumberFormat="1" applyFont="1" applyFill="1" applyBorder="1" applyAlignment="1" applyProtection="1">
      <alignment vertical="center"/>
      <protection hidden="1"/>
    </xf>
    <xf numFmtId="42" fontId="2" fillId="0" borderId="37" xfId="0" applyNumberFormat="1" applyFont="1" applyFill="1" applyBorder="1" applyAlignment="1" applyProtection="1">
      <alignment vertical="center"/>
      <protection hidden="1"/>
    </xf>
    <xf numFmtId="42" fontId="2" fillId="0" borderId="36" xfId="0" applyNumberFormat="1" applyFont="1" applyFill="1" applyBorder="1" applyAlignment="1" applyProtection="1">
      <alignment vertical="center"/>
      <protection hidden="1"/>
    </xf>
    <xf numFmtId="42" fontId="2" fillId="0" borderId="15" xfId="0" applyNumberFormat="1" applyFont="1" applyFill="1" applyBorder="1" applyAlignment="1" applyProtection="1">
      <alignment vertical="center"/>
      <protection hidden="1"/>
    </xf>
    <xf numFmtId="42" fontId="0" fillId="0" borderId="39" xfId="0" applyNumberFormat="1" applyFill="1" applyBorder="1" applyAlignment="1" applyProtection="1">
      <alignment vertical="center"/>
      <protection hidden="1"/>
    </xf>
    <xf numFmtId="42" fontId="0" fillId="0" borderId="47" xfId="0" applyNumberForma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42" fontId="0" fillId="0" borderId="46" xfId="0" applyNumberFormat="1" applyFill="1" applyBorder="1" applyAlignment="1" applyProtection="1">
      <alignment vertical="center"/>
      <protection hidden="1"/>
    </xf>
    <xf numFmtId="42" fontId="0" fillId="0" borderId="45" xfId="0" applyNumberFormat="1" applyFill="1" applyBorder="1" applyAlignment="1" applyProtection="1">
      <alignment vertical="center"/>
      <protection hidden="1"/>
    </xf>
    <xf numFmtId="165" fontId="0" fillId="0" borderId="9" xfId="0" applyNumberFormat="1" applyFill="1" applyBorder="1" applyAlignment="1" applyProtection="1">
      <alignment horizontal="center" vertical="center"/>
      <protection hidden="1"/>
    </xf>
    <xf numFmtId="165" fontId="0" fillId="0" borderId="36" xfId="0" applyNumberFormat="1" applyFill="1" applyBorder="1" applyAlignment="1" applyProtection="1">
      <alignment horizontal="center" vertical="center"/>
      <protection hidden="1"/>
    </xf>
    <xf numFmtId="165" fontId="0" fillId="0" borderId="39" xfId="0" applyNumberFormat="1" applyFill="1" applyBorder="1" applyAlignment="1" applyProtection="1">
      <alignment horizontal="center" vertical="center"/>
      <protection hidden="1"/>
    </xf>
    <xf numFmtId="165" fontId="0" fillId="0" borderId="45" xfId="0" applyNumberForma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left" vertical="center" wrapText="1" indent="1"/>
      <protection hidden="1"/>
    </xf>
    <xf numFmtId="0" fontId="2" fillId="0" borderId="27" xfId="0" applyFont="1" applyFill="1" applyBorder="1" applyAlignment="1" applyProtection="1">
      <alignment horizontal="left" vertical="center" wrapText="1" indent="1"/>
      <protection hidden="1"/>
    </xf>
    <xf numFmtId="0" fontId="2" fillId="0" borderId="29" xfId="0" applyFont="1" applyFill="1" applyBorder="1" applyAlignment="1" applyProtection="1">
      <alignment horizontal="left" vertical="center" wrapText="1" indent="1"/>
      <protection hidden="1"/>
    </xf>
    <xf numFmtId="0" fontId="2" fillId="0" borderId="31" xfId="0" applyFont="1" applyFill="1" applyBorder="1" applyAlignment="1" applyProtection="1">
      <alignment horizontal="left" vertical="center" wrapText="1" inden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27" xfId="0" applyFont="1" applyFill="1" applyBorder="1" applyAlignment="1" applyProtection="1">
      <alignment horizontal="left" vertical="center" indent="1"/>
      <protection hidden="1"/>
    </xf>
    <xf numFmtId="0" fontId="2" fillId="0" borderId="29" xfId="0" applyFont="1" applyFill="1" applyBorder="1" applyAlignment="1" applyProtection="1">
      <alignment horizontal="left" vertical="center" indent="1"/>
      <protection hidden="1"/>
    </xf>
    <xf numFmtId="0" fontId="2" fillId="0" borderId="41" xfId="0" applyFont="1" applyFill="1" applyBorder="1" applyAlignment="1" applyProtection="1">
      <alignment horizontal="left" vertical="center" indent="1"/>
      <protection hidden="1"/>
    </xf>
    <xf numFmtId="0" fontId="2" fillId="0" borderId="31" xfId="0" applyFont="1" applyFill="1" applyBorder="1" applyAlignment="1" applyProtection="1">
      <alignment horizontal="left" vertical="center" indent="1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30" xfId="0" applyFill="1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0" fontId="0" fillId="0" borderId="38" xfId="0" applyFill="1" applyBorder="1" applyAlignment="1" applyProtection="1">
      <alignment vertical="center"/>
      <protection hidden="1"/>
    </xf>
    <xf numFmtId="0" fontId="0" fillId="0" borderId="35" xfId="0" applyFill="1" applyBorder="1" applyAlignment="1" applyProtection="1">
      <alignment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33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top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42" fontId="0" fillId="0" borderId="9" xfId="0" applyNumberFormat="1" applyFont="1" applyFill="1" applyBorder="1" applyAlignment="1" applyProtection="1">
      <alignment horizontal="center" vertical="center"/>
      <protection hidden="1"/>
    </xf>
    <xf numFmtId="42" fontId="0" fillId="0" borderId="36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42" fontId="2" fillId="0" borderId="24" xfId="0" applyNumberFormat="1" applyFont="1" applyFill="1" applyBorder="1" applyAlignment="1" applyProtection="1">
      <alignment horizontal="center" vertical="center"/>
      <protection hidden="1"/>
    </xf>
    <xf numFmtId="42" fontId="2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left" vertical="center" wrapText="1"/>
      <protection hidden="1"/>
    </xf>
    <xf numFmtId="0" fontId="0" fillId="0" borderId="9" xfId="0" applyFill="1" applyBorder="1" applyAlignment="1" applyProtection="1">
      <alignment horizontal="left" vertical="center"/>
      <protection hidden="1"/>
    </xf>
    <xf numFmtId="0" fontId="0" fillId="0" borderId="37" xfId="0" applyFill="1" applyBorder="1" applyAlignment="1" applyProtection="1">
      <alignment horizontal="left" vertical="center"/>
      <protection hidden="1"/>
    </xf>
    <xf numFmtId="0" fontId="0" fillId="0" borderId="36" xfId="0" applyFill="1" applyBorder="1" applyAlignment="1" applyProtection="1">
      <alignment horizontal="left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42" fontId="0" fillId="0" borderId="9" xfId="0" applyNumberFormat="1" applyFill="1" applyBorder="1" applyAlignment="1" applyProtection="1">
      <alignment horizontal="center" vertical="center"/>
      <protection hidden="1"/>
    </xf>
    <xf numFmtId="42" fontId="0" fillId="0" borderId="37" xfId="0" applyNumberFormat="1" applyFill="1" applyBorder="1" applyAlignment="1" applyProtection="1">
      <alignment horizontal="center" vertical="center"/>
      <protection hidden="1"/>
    </xf>
    <xf numFmtId="42" fontId="0" fillId="0" borderId="36" xfId="0" applyNumberFormat="1" applyFill="1" applyBorder="1" applyAlignment="1" applyProtection="1">
      <alignment horizontal="center" vertical="center"/>
      <protection hidden="1"/>
    </xf>
    <xf numFmtId="42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left" vertical="center" wrapText="1"/>
      <protection hidden="1"/>
    </xf>
    <xf numFmtId="42" fontId="0" fillId="0" borderId="12" xfId="0" applyNumberFormat="1" applyFill="1" applyBorder="1" applyAlignment="1" applyProtection="1">
      <alignment vertical="center"/>
      <protection hidden="1"/>
    </xf>
    <xf numFmtId="42" fontId="0" fillId="0" borderId="14" xfId="0" applyNumberForma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42" fontId="2" fillId="0" borderId="23" xfId="0" applyNumberFormat="1" applyFont="1" applyFill="1" applyBorder="1" applyAlignment="1" applyProtection="1">
      <alignment vertical="center"/>
      <protection hidden="1"/>
    </xf>
    <xf numFmtId="42" fontId="0" fillId="0" borderId="4" xfId="0" applyNumberFormat="1" applyFill="1" applyBorder="1" applyAlignment="1" applyProtection="1">
      <alignment vertical="center"/>
      <protection hidden="1"/>
    </xf>
    <xf numFmtId="42" fontId="0" fillId="0" borderId="10" xfId="0" applyNumberFormat="1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horizontal="left" vertical="center"/>
      <protection hidden="1"/>
    </xf>
    <xf numFmtId="42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2" fillId="0" borderId="28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42" fontId="2" fillId="0" borderId="8" xfId="0" applyNumberFormat="1" applyFont="1" applyFill="1" applyBorder="1" applyAlignment="1" applyProtection="1">
      <alignment vertical="center"/>
      <protection hidden="1"/>
    </xf>
    <xf numFmtId="42" fontId="2" fillId="0" borderId="40" xfId="0" applyNumberFormat="1" applyFont="1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horizontal="left" vertical="center"/>
      <protection hidden="1"/>
    </xf>
    <xf numFmtId="0" fontId="2" fillId="0" borderId="41" xfId="0" applyFont="1" applyFill="1" applyBorder="1" applyAlignment="1" applyProtection="1">
      <alignment/>
      <protection hidden="1"/>
    </xf>
    <xf numFmtId="0" fontId="1" fillId="0" borderId="41" xfId="0" applyFont="1" applyFill="1" applyBorder="1" applyAlignment="1" applyProtection="1">
      <alignment horizontal="right"/>
      <protection hidden="1"/>
    </xf>
    <xf numFmtId="0" fontId="1" fillId="0" borderId="55" xfId="0" applyFont="1" applyFill="1" applyBorder="1" applyAlignment="1" applyProtection="1">
      <alignment horizontal="center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42" fontId="2" fillId="0" borderId="12" xfId="0" applyNumberFormat="1" applyFont="1" applyFill="1" applyBorder="1" applyAlignment="1" applyProtection="1">
      <alignment vertical="center"/>
      <protection hidden="1"/>
    </xf>
    <xf numFmtId="42" fontId="2" fillId="0" borderId="14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42" fontId="0" fillId="0" borderId="8" xfId="0" applyNumberFormat="1" applyFill="1" applyBorder="1" applyAlignment="1" applyProtection="1">
      <alignment vertical="center"/>
      <protection hidden="1"/>
    </xf>
    <xf numFmtId="42" fontId="0" fillId="0" borderId="40" xfId="0" applyNumberFormat="1" applyFill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42" fontId="0" fillId="0" borderId="15" xfId="0" applyNumberFormat="1" applyFill="1" applyBorder="1" applyAlignment="1" applyProtection="1">
      <alignment horizontal="center" vertical="center"/>
      <protection hidden="1"/>
    </xf>
    <xf numFmtId="42" fontId="0" fillId="0" borderId="4" xfId="0" applyNumberFormat="1" applyFill="1" applyBorder="1" applyAlignment="1" applyProtection="1">
      <alignment horizontal="center" vertical="center"/>
      <protection hidden="1"/>
    </xf>
    <xf numFmtId="42" fontId="0" fillId="0" borderId="12" xfId="0" applyNumberForma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showGridLines="0" showRowColHeaders="0" zoomScale="112" zoomScaleNormal="112" workbookViewId="0" topLeftCell="D37">
      <selection activeCell="D9" sqref="D9:I9"/>
    </sheetView>
  </sheetViews>
  <sheetFormatPr defaultColWidth="9.00390625" defaultRowHeight="12.75"/>
  <cols>
    <col min="1" max="1" width="0.6171875" style="2" customWidth="1"/>
    <col min="2" max="3" width="12.875" style="2" customWidth="1"/>
    <col min="4" max="4" width="14.375" style="2" customWidth="1"/>
    <col min="5" max="5" width="12.875" style="2" customWidth="1"/>
    <col min="6" max="6" width="10.875" style="2" customWidth="1"/>
    <col min="7" max="7" width="9.125" style="2" customWidth="1"/>
    <col min="8" max="8" width="12.875" style="2" customWidth="1"/>
    <col min="9" max="9" width="15.50390625" style="2" customWidth="1"/>
    <col min="10" max="11" width="12.875" style="2" customWidth="1"/>
    <col min="12" max="12" width="0.5" style="2" customWidth="1"/>
    <col min="13" max="16384" width="0" style="2" hidden="1" customWidth="1"/>
  </cols>
  <sheetData>
    <row r="1" ht="2.25" customHeight="1" thickBot="1"/>
    <row r="2" spans="2:11" ht="13.5" thickBot="1"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3"/>
    </row>
    <row r="3" spans="2:11" ht="12.75">
      <c r="B3" s="139" t="s">
        <v>66</v>
      </c>
      <c r="C3" s="140"/>
      <c r="D3" s="140"/>
      <c r="E3" s="141"/>
      <c r="F3" s="102" t="str">
        <f>"Rb-30 "&amp;Dane!C2&amp;"
sprawozdanie z wykonania planów
finansowych zakładów budżetowych
za okres od poczatku roku"&amp;"
do dnia "&amp;TEXT(Dane!C3,"d-mm-rrrr")&amp;" r."</f>
        <v>Rb-30 roczne
sprawozdanie z wykonania planów
finansowych zakładów budżetowych
za okres od poczatku roku
do dnia 31-12-2008 r.</v>
      </c>
      <c r="G3" s="98"/>
      <c r="H3" s="98"/>
      <c r="I3" s="98"/>
      <c r="J3" s="132" t="s">
        <v>3</v>
      </c>
      <c r="K3" s="133"/>
    </row>
    <row r="4" spans="2:11" ht="18.75" customHeight="1">
      <c r="B4" s="105" t="s">
        <v>74</v>
      </c>
      <c r="C4" s="134"/>
      <c r="D4" s="134"/>
      <c r="E4" s="135"/>
      <c r="F4" s="95"/>
      <c r="G4" s="96"/>
      <c r="H4" s="96"/>
      <c r="I4" s="96"/>
      <c r="J4" s="105" t="s">
        <v>70</v>
      </c>
      <c r="K4" s="99"/>
    </row>
    <row r="5" spans="2:11" ht="18.75" customHeight="1" thickBot="1">
      <c r="B5" s="136"/>
      <c r="C5" s="137"/>
      <c r="D5" s="137"/>
      <c r="E5" s="138"/>
      <c r="F5" s="95"/>
      <c r="G5" s="96"/>
      <c r="H5" s="96"/>
      <c r="I5" s="96"/>
      <c r="J5" s="105"/>
      <c r="K5" s="99"/>
    </row>
    <row r="6" spans="2:11" ht="12.75">
      <c r="B6" s="139" t="s">
        <v>67</v>
      </c>
      <c r="C6" s="140"/>
      <c r="D6" s="140"/>
      <c r="E6" s="141"/>
      <c r="F6" s="95"/>
      <c r="G6" s="96"/>
      <c r="H6" s="96"/>
      <c r="I6" s="96"/>
      <c r="J6" s="105"/>
      <c r="K6" s="99"/>
    </row>
    <row r="7" spans="2:11" ht="25.5" customHeight="1" thickBot="1">
      <c r="B7" s="142">
        <v>890697730</v>
      </c>
      <c r="C7" s="143"/>
      <c r="D7" s="143"/>
      <c r="E7" s="144"/>
      <c r="F7" s="97"/>
      <c r="G7" s="130"/>
      <c r="H7" s="130"/>
      <c r="I7" s="130"/>
      <c r="J7" s="105"/>
      <c r="K7" s="99"/>
    </row>
    <row r="8" spans="2:11" ht="18.75" customHeight="1" thickBot="1">
      <c r="B8" s="128" t="s">
        <v>4</v>
      </c>
      <c r="C8" s="129"/>
      <c r="D8" s="129" t="s">
        <v>34</v>
      </c>
      <c r="E8" s="129"/>
      <c r="F8" s="129"/>
      <c r="G8" s="129"/>
      <c r="H8" s="129"/>
      <c r="I8" s="108"/>
      <c r="J8" s="100"/>
      <c r="K8" s="101"/>
    </row>
    <row r="9" spans="2:11" ht="18.75" customHeight="1" thickBot="1">
      <c r="B9" s="111" t="s">
        <v>5</v>
      </c>
      <c r="C9" s="112"/>
      <c r="D9" s="112" t="s">
        <v>35</v>
      </c>
      <c r="E9" s="112"/>
      <c r="F9" s="112"/>
      <c r="G9" s="112"/>
      <c r="H9" s="112"/>
      <c r="I9" s="109"/>
      <c r="J9" s="106" t="s">
        <v>19</v>
      </c>
      <c r="K9" s="107"/>
    </row>
    <row r="10" spans="2:11" ht="18.75" customHeight="1" thickBot="1">
      <c r="B10" s="113" t="s">
        <v>6</v>
      </c>
      <c r="C10" s="114"/>
      <c r="D10" s="114" t="s">
        <v>65</v>
      </c>
      <c r="E10" s="114"/>
      <c r="F10" s="114"/>
      <c r="G10" s="114"/>
      <c r="H10" s="114"/>
      <c r="I10" s="110"/>
      <c r="J10" s="103" t="s">
        <v>18</v>
      </c>
      <c r="K10" s="104"/>
    </row>
    <row r="11" spans="2:11" ht="12.75">
      <c r="B11" s="124" t="s">
        <v>7</v>
      </c>
      <c r="C11" s="125"/>
      <c r="D11" s="125"/>
      <c r="E11" s="125"/>
      <c r="F11" s="125"/>
      <c r="G11" s="125"/>
      <c r="H11" s="126"/>
      <c r="I11" s="124" t="s">
        <v>68</v>
      </c>
      <c r="J11" s="125"/>
      <c r="K11" s="127"/>
    </row>
    <row r="12" spans="2:11" ht="26.25">
      <c r="B12" s="14" t="s">
        <v>14</v>
      </c>
      <c r="C12" s="6" t="s">
        <v>13</v>
      </c>
      <c r="D12" s="6" t="s">
        <v>12</v>
      </c>
      <c r="E12" s="6" t="s">
        <v>11</v>
      </c>
      <c r="F12" s="6" t="s">
        <v>10</v>
      </c>
      <c r="G12" s="6" t="s">
        <v>9</v>
      </c>
      <c r="H12" s="15" t="s">
        <v>8</v>
      </c>
      <c r="I12" s="14" t="s">
        <v>15</v>
      </c>
      <c r="J12" s="6" t="s">
        <v>16</v>
      </c>
      <c r="K12" s="16" t="s">
        <v>17</v>
      </c>
    </row>
    <row r="13" spans="2:11" ht="9.75" customHeight="1"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9">
        <v>7</v>
      </c>
      <c r="I13" s="17">
        <v>8</v>
      </c>
      <c r="J13" s="18">
        <v>9</v>
      </c>
      <c r="K13" s="20">
        <v>10</v>
      </c>
    </row>
    <row r="14" spans="2:11" ht="34.5" customHeight="1" thickBot="1">
      <c r="B14" s="30"/>
      <c r="C14" s="31"/>
      <c r="D14" s="31"/>
      <c r="E14" s="31"/>
      <c r="F14" s="31"/>
      <c r="G14" s="31"/>
      <c r="H14" s="32">
        <v>100</v>
      </c>
      <c r="I14" s="30"/>
      <c r="J14" s="31">
        <v>700</v>
      </c>
      <c r="K14" s="33">
        <v>70001</v>
      </c>
    </row>
    <row r="15" spans="2:11" ht="21" customHeight="1" thickBot="1">
      <c r="B15" s="131" t="s">
        <v>20</v>
      </c>
      <c r="C15" s="131"/>
      <c r="D15" s="131"/>
      <c r="E15" s="131"/>
      <c r="F15" s="131"/>
      <c r="G15" s="131"/>
      <c r="H15" s="131"/>
      <c r="I15" s="131"/>
      <c r="J15" s="131"/>
      <c r="K15" s="131"/>
    </row>
    <row r="16" spans="2:11" ht="26.25" customHeight="1">
      <c r="B16" s="124" t="s">
        <v>21</v>
      </c>
      <c r="C16" s="125" t="s">
        <v>22</v>
      </c>
      <c r="D16" s="125"/>
      <c r="E16" s="125" t="s">
        <v>23</v>
      </c>
      <c r="F16" s="125"/>
      <c r="G16" s="125"/>
      <c r="H16" s="125"/>
      <c r="I16" s="125"/>
      <c r="J16" s="125"/>
      <c r="K16" s="127"/>
    </row>
    <row r="17" spans="2:11" ht="26.25" customHeight="1" thickBot="1">
      <c r="B17" s="145"/>
      <c r="C17" s="148"/>
      <c r="D17" s="148"/>
      <c r="E17" s="148" t="s">
        <v>24</v>
      </c>
      <c r="F17" s="148"/>
      <c r="G17" s="148"/>
      <c r="H17" s="148" t="s">
        <v>25</v>
      </c>
      <c r="I17" s="148"/>
      <c r="J17" s="148" t="s">
        <v>127</v>
      </c>
      <c r="K17" s="149"/>
    </row>
    <row r="18" spans="2:11" ht="9.75" customHeight="1" thickBot="1">
      <c r="B18" s="3">
        <v>11</v>
      </c>
      <c r="C18" s="146">
        <v>12</v>
      </c>
      <c r="D18" s="146"/>
      <c r="E18" s="146">
        <v>13</v>
      </c>
      <c r="F18" s="146"/>
      <c r="G18" s="146"/>
      <c r="H18" s="146">
        <v>14</v>
      </c>
      <c r="I18" s="146"/>
      <c r="J18" s="146">
        <v>15</v>
      </c>
      <c r="K18" s="147"/>
    </row>
    <row r="19" spans="2:11" ht="26.25" customHeight="1">
      <c r="B19" s="4" t="s">
        <v>27</v>
      </c>
      <c r="C19" s="150">
        <v>83</v>
      </c>
      <c r="D19" s="151"/>
      <c r="E19" s="156">
        <v>4830000</v>
      </c>
      <c r="F19" s="157"/>
      <c r="G19" s="158"/>
      <c r="H19" s="156">
        <v>4645300.27</v>
      </c>
      <c r="I19" s="158"/>
      <c r="J19" s="156"/>
      <c r="K19" s="159"/>
    </row>
    <row r="20" spans="2:11" ht="26.25" customHeight="1">
      <c r="B20" s="5" t="s">
        <v>27</v>
      </c>
      <c r="C20" s="115">
        <v>84</v>
      </c>
      <c r="D20" s="116"/>
      <c r="E20" s="117">
        <v>477000</v>
      </c>
      <c r="F20" s="118"/>
      <c r="G20" s="119"/>
      <c r="H20" s="117">
        <v>371961.03</v>
      </c>
      <c r="I20" s="119"/>
      <c r="J20" s="117"/>
      <c r="K20" s="120"/>
    </row>
    <row r="21" spans="2:11" ht="26.25" customHeight="1">
      <c r="B21" s="5" t="s">
        <v>27</v>
      </c>
      <c r="C21" s="115">
        <v>92</v>
      </c>
      <c r="D21" s="116"/>
      <c r="E21" s="117">
        <v>50000</v>
      </c>
      <c r="F21" s="118"/>
      <c r="G21" s="119"/>
      <c r="H21" s="117">
        <v>52177.39</v>
      </c>
      <c r="I21" s="119"/>
      <c r="J21" s="117"/>
      <c r="K21" s="120"/>
    </row>
    <row r="22" spans="2:11" ht="26.25" customHeight="1">
      <c r="B22" s="5" t="s">
        <v>27</v>
      </c>
      <c r="C22" s="115">
        <v>97</v>
      </c>
      <c r="D22" s="116"/>
      <c r="E22" s="117">
        <v>606000</v>
      </c>
      <c r="F22" s="118"/>
      <c r="G22" s="119"/>
      <c r="H22" s="117">
        <v>537487.17</v>
      </c>
      <c r="I22" s="119"/>
      <c r="J22" s="117"/>
      <c r="K22" s="120"/>
    </row>
    <row r="23" spans="2:11" ht="26.25" customHeight="1">
      <c r="B23" s="5" t="s">
        <v>27</v>
      </c>
      <c r="C23" s="115"/>
      <c r="D23" s="116"/>
      <c r="E23" s="117"/>
      <c r="F23" s="118"/>
      <c r="G23" s="119"/>
      <c r="H23" s="117"/>
      <c r="I23" s="119"/>
      <c r="J23" s="117"/>
      <c r="K23" s="120"/>
    </row>
    <row r="24" spans="2:11" ht="26.25" customHeight="1">
      <c r="B24" s="5" t="s">
        <v>27</v>
      </c>
      <c r="C24" s="115"/>
      <c r="D24" s="116"/>
      <c r="E24" s="117"/>
      <c r="F24" s="118"/>
      <c r="G24" s="119"/>
      <c r="H24" s="117"/>
      <c r="I24" s="119"/>
      <c r="J24" s="117"/>
      <c r="K24" s="120"/>
    </row>
    <row r="25" spans="2:11" ht="26.25" customHeight="1">
      <c r="B25" s="5" t="s">
        <v>27</v>
      </c>
      <c r="C25" s="115"/>
      <c r="D25" s="116"/>
      <c r="E25" s="117"/>
      <c r="F25" s="118"/>
      <c r="G25" s="119"/>
      <c r="H25" s="117"/>
      <c r="I25" s="119"/>
      <c r="J25" s="117"/>
      <c r="K25" s="120"/>
    </row>
    <row r="26" spans="2:11" ht="26.25" customHeight="1">
      <c r="B26" s="5" t="s">
        <v>27</v>
      </c>
      <c r="C26" s="115"/>
      <c r="D26" s="116"/>
      <c r="E26" s="117"/>
      <c r="F26" s="118"/>
      <c r="G26" s="119"/>
      <c r="H26" s="117"/>
      <c r="I26" s="119"/>
      <c r="J26" s="117"/>
      <c r="K26" s="120"/>
    </row>
    <row r="27" spans="2:11" ht="26.25" customHeight="1">
      <c r="B27" s="5" t="s">
        <v>27</v>
      </c>
      <c r="C27" s="115"/>
      <c r="D27" s="116"/>
      <c r="E27" s="117"/>
      <c r="F27" s="118"/>
      <c r="G27" s="119"/>
      <c r="H27" s="117"/>
      <c r="I27" s="119"/>
      <c r="J27" s="117"/>
      <c r="K27" s="120"/>
    </row>
    <row r="28" spans="2:11" ht="26.25" customHeight="1">
      <c r="B28" s="5" t="s">
        <v>27</v>
      </c>
      <c r="C28" s="115"/>
      <c r="D28" s="116"/>
      <c r="E28" s="117"/>
      <c r="F28" s="118"/>
      <c r="G28" s="119"/>
      <c r="H28" s="117"/>
      <c r="I28" s="119"/>
      <c r="J28" s="117"/>
      <c r="K28" s="120"/>
    </row>
    <row r="29" spans="2:11" ht="26.25" customHeight="1">
      <c r="B29" s="5" t="s">
        <v>27</v>
      </c>
      <c r="C29" s="115"/>
      <c r="D29" s="116"/>
      <c r="E29" s="117"/>
      <c r="F29" s="118"/>
      <c r="G29" s="119"/>
      <c r="H29" s="117"/>
      <c r="I29" s="119"/>
      <c r="J29" s="117"/>
      <c r="K29" s="120"/>
    </row>
    <row r="30" spans="2:11" ht="26.25" customHeight="1">
      <c r="B30" s="5" t="s">
        <v>27</v>
      </c>
      <c r="C30" s="115"/>
      <c r="D30" s="116"/>
      <c r="E30" s="117"/>
      <c r="F30" s="118"/>
      <c r="G30" s="119"/>
      <c r="H30" s="117"/>
      <c r="I30" s="119"/>
      <c r="J30" s="117"/>
      <c r="K30" s="120"/>
    </row>
    <row r="31" spans="2:11" ht="26.25" customHeight="1">
      <c r="B31" s="5" t="s">
        <v>27</v>
      </c>
      <c r="C31" s="115"/>
      <c r="D31" s="116"/>
      <c r="E31" s="117"/>
      <c r="F31" s="118"/>
      <c r="G31" s="119"/>
      <c r="H31" s="117"/>
      <c r="I31" s="119"/>
      <c r="J31" s="117"/>
      <c r="K31" s="120"/>
    </row>
    <row r="32" spans="2:11" ht="26.25" customHeight="1">
      <c r="B32" s="5" t="s">
        <v>27</v>
      </c>
      <c r="C32" s="115"/>
      <c r="D32" s="116"/>
      <c r="E32" s="117"/>
      <c r="F32" s="118"/>
      <c r="G32" s="119"/>
      <c r="H32" s="117"/>
      <c r="I32" s="119"/>
      <c r="J32" s="117"/>
      <c r="K32" s="120"/>
    </row>
    <row r="33" spans="2:11" ht="26.25" customHeight="1">
      <c r="B33" s="5" t="s">
        <v>27</v>
      </c>
      <c r="C33" s="115"/>
      <c r="D33" s="116"/>
      <c r="E33" s="117"/>
      <c r="F33" s="118"/>
      <c r="G33" s="119"/>
      <c r="H33" s="117"/>
      <c r="I33" s="119"/>
      <c r="J33" s="117"/>
      <c r="K33" s="120"/>
    </row>
    <row r="34" spans="2:11" ht="26.25" customHeight="1">
      <c r="B34" s="5" t="s">
        <v>27</v>
      </c>
      <c r="C34" s="115"/>
      <c r="D34" s="116"/>
      <c r="E34" s="117"/>
      <c r="F34" s="118"/>
      <c r="G34" s="119"/>
      <c r="H34" s="117"/>
      <c r="I34" s="119"/>
      <c r="J34" s="117"/>
      <c r="K34" s="120"/>
    </row>
    <row r="35" spans="2:11" ht="26.25" customHeight="1">
      <c r="B35" s="5" t="s">
        <v>27</v>
      </c>
      <c r="C35" s="115"/>
      <c r="D35" s="116"/>
      <c r="E35" s="117"/>
      <c r="F35" s="118"/>
      <c r="G35" s="119"/>
      <c r="H35" s="117"/>
      <c r="I35" s="119"/>
      <c r="J35" s="117"/>
      <c r="K35" s="120"/>
    </row>
    <row r="36" spans="2:11" ht="26.25" customHeight="1">
      <c r="B36" s="5" t="s">
        <v>27</v>
      </c>
      <c r="C36" s="115"/>
      <c r="D36" s="116"/>
      <c r="E36" s="117"/>
      <c r="F36" s="118"/>
      <c r="G36" s="119"/>
      <c r="H36" s="117"/>
      <c r="I36" s="119"/>
      <c r="J36" s="117"/>
      <c r="K36" s="120"/>
    </row>
    <row r="37" spans="2:11" ht="26.25" customHeight="1">
      <c r="B37" s="5" t="s">
        <v>27</v>
      </c>
      <c r="C37" s="115"/>
      <c r="D37" s="116"/>
      <c r="E37" s="117"/>
      <c r="F37" s="118"/>
      <c r="G37" s="119"/>
      <c r="H37" s="117"/>
      <c r="I37" s="119"/>
      <c r="J37" s="117"/>
      <c r="K37" s="120"/>
    </row>
    <row r="38" spans="2:11" ht="26.25" customHeight="1">
      <c r="B38" s="5" t="s">
        <v>27</v>
      </c>
      <c r="C38" s="115"/>
      <c r="D38" s="116"/>
      <c r="E38" s="117"/>
      <c r="F38" s="118"/>
      <c r="G38" s="119"/>
      <c r="H38" s="117"/>
      <c r="I38" s="119"/>
      <c r="J38" s="117"/>
      <c r="K38" s="120"/>
    </row>
    <row r="39" spans="2:11" ht="26.25" customHeight="1">
      <c r="B39" s="5" t="s">
        <v>27</v>
      </c>
      <c r="C39" s="115"/>
      <c r="D39" s="116"/>
      <c r="E39" s="117"/>
      <c r="F39" s="118"/>
      <c r="G39" s="119"/>
      <c r="H39" s="117"/>
      <c r="I39" s="119"/>
      <c r="J39" s="117"/>
      <c r="K39" s="120"/>
    </row>
    <row r="40" spans="2:11" ht="26.25" customHeight="1">
      <c r="B40" s="5" t="s">
        <v>27</v>
      </c>
      <c r="C40" s="115"/>
      <c r="D40" s="116"/>
      <c r="E40" s="117"/>
      <c r="F40" s="118"/>
      <c r="G40" s="119"/>
      <c r="H40" s="117"/>
      <c r="I40" s="119"/>
      <c r="J40" s="117"/>
      <c r="K40" s="120"/>
    </row>
    <row r="41" spans="2:11" ht="26.25" customHeight="1">
      <c r="B41" s="5" t="s">
        <v>27</v>
      </c>
      <c r="C41" s="115"/>
      <c r="D41" s="116"/>
      <c r="E41" s="117"/>
      <c r="F41" s="118"/>
      <c r="G41" s="119"/>
      <c r="H41" s="117"/>
      <c r="I41" s="119"/>
      <c r="J41" s="117"/>
      <c r="K41" s="120"/>
    </row>
    <row r="42" spans="2:11" ht="26.25" customHeight="1">
      <c r="B42" s="5" t="s">
        <v>27</v>
      </c>
      <c r="C42" s="115"/>
      <c r="D42" s="116"/>
      <c r="E42" s="117"/>
      <c r="F42" s="118"/>
      <c r="G42" s="119"/>
      <c r="H42" s="117"/>
      <c r="I42" s="119"/>
      <c r="J42" s="117"/>
      <c r="K42" s="120"/>
    </row>
    <row r="43" spans="2:11" ht="26.25" customHeight="1">
      <c r="B43" s="5" t="s">
        <v>27</v>
      </c>
      <c r="C43" s="115"/>
      <c r="D43" s="116"/>
      <c r="E43" s="117"/>
      <c r="F43" s="118"/>
      <c r="G43" s="119"/>
      <c r="H43" s="117"/>
      <c r="I43" s="119"/>
      <c r="J43" s="117"/>
      <c r="K43" s="120"/>
    </row>
    <row r="44" spans="2:11" ht="26.25" customHeight="1">
      <c r="B44" s="5" t="s">
        <v>102</v>
      </c>
      <c r="C44" s="115" t="s">
        <v>104</v>
      </c>
      <c r="D44" s="116"/>
      <c r="E44" s="117">
        <v>560000</v>
      </c>
      <c r="F44" s="118"/>
      <c r="G44" s="119"/>
      <c r="H44" s="117">
        <v>556495.47</v>
      </c>
      <c r="I44" s="119"/>
      <c r="J44" s="117"/>
      <c r="K44" s="120"/>
    </row>
    <row r="45" spans="2:11" ht="26.25" customHeight="1">
      <c r="B45" s="5" t="s">
        <v>29</v>
      </c>
      <c r="C45" s="164" t="s">
        <v>31</v>
      </c>
      <c r="D45" s="165"/>
      <c r="E45" s="117"/>
      <c r="F45" s="118"/>
      <c r="G45" s="119"/>
      <c r="H45" s="117"/>
      <c r="I45" s="119"/>
      <c r="J45" s="117"/>
      <c r="K45" s="120"/>
    </row>
    <row r="46" spans="2:11" ht="26.25" customHeight="1">
      <c r="B46" s="25" t="s">
        <v>28</v>
      </c>
      <c r="C46" s="152">
        <v>71367</v>
      </c>
      <c r="D46" s="153"/>
      <c r="E46" s="160">
        <f>SUM(E19:G45)</f>
        <v>6523000</v>
      </c>
      <c r="F46" s="161"/>
      <c r="G46" s="162"/>
      <c r="H46" s="160">
        <f>SUM(H19:I45)</f>
        <v>6163421.329999999</v>
      </c>
      <c r="I46" s="162"/>
      <c r="J46" s="160"/>
      <c r="K46" s="163"/>
    </row>
    <row r="47" spans="2:11" ht="26.25" customHeight="1">
      <c r="B47" s="21" t="s">
        <v>29</v>
      </c>
      <c r="C47" s="164" t="s">
        <v>33</v>
      </c>
      <c r="D47" s="165"/>
      <c r="E47" s="117">
        <v>83945</v>
      </c>
      <c r="F47" s="118"/>
      <c r="G47" s="119"/>
      <c r="H47" s="117">
        <v>83945.29</v>
      </c>
      <c r="I47" s="119"/>
      <c r="J47" s="117"/>
      <c r="K47" s="120"/>
    </row>
    <row r="48" spans="2:11" ht="26.25" customHeight="1" thickBot="1">
      <c r="B48" s="7" t="s">
        <v>30</v>
      </c>
      <c r="C48" s="154" t="s">
        <v>32</v>
      </c>
      <c r="D48" s="155"/>
      <c r="E48" s="166">
        <f>E46+E47</f>
        <v>6606945</v>
      </c>
      <c r="F48" s="169"/>
      <c r="G48" s="168"/>
      <c r="H48" s="166">
        <f>H46+H47</f>
        <v>6247366.619999999</v>
      </c>
      <c r="I48" s="168"/>
      <c r="J48" s="166"/>
      <c r="K48" s="167"/>
    </row>
    <row r="49" ht="12.75">
      <c r="C49" s="2" t="s">
        <v>101</v>
      </c>
    </row>
  </sheetData>
  <mergeCells count="149">
    <mergeCell ref="C45:D45"/>
    <mergeCell ref="J48:K48"/>
    <mergeCell ref="H48:I48"/>
    <mergeCell ref="E48:G48"/>
    <mergeCell ref="C47:D47"/>
    <mergeCell ref="E47:G47"/>
    <mergeCell ref="H47:I47"/>
    <mergeCell ref="J47:K47"/>
    <mergeCell ref="E45:G45"/>
    <mergeCell ref="H45:I45"/>
    <mergeCell ref="J45:K45"/>
    <mergeCell ref="E46:G46"/>
    <mergeCell ref="H46:I46"/>
    <mergeCell ref="J46:K46"/>
    <mergeCell ref="E43:G43"/>
    <mergeCell ref="H43:I43"/>
    <mergeCell ref="J43:K43"/>
    <mergeCell ref="E44:G44"/>
    <mergeCell ref="H44:I44"/>
    <mergeCell ref="J44:K44"/>
    <mergeCell ref="E41:G41"/>
    <mergeCell ref="H41:I41"/>
    <mergeCell ref="J41:K41"/>
    <mergeCell ref="E42:G42"/>
    <mergeCell ref="H42:I42"/>
    <mergeCell ref="J42:K42"/>
    <mergeCell ref="E39:G39"/>
    <mergeCell ref="H39:I39"/>
    <mergeCell ref="J39:K39"/>
    <mergeCell ref="E40:G40"/>
    <mergeCell ref="H40:I40"/>
    <mergeCell ref="J40:K40"/>
    <mergeCell ref="E37:G37"/>
    <mergeCell ref="H37:I37"/>
    <mergeCell ref="J37:K37"/>
    <mergeCell ref="E38:G38"/>
    <mergeCell ref="H38:I38"/>
    <mergeCell ref="J38:K38"/>
    <mergeCell ref="J25:K25"/>
    <mergeCell ref="E26:G26"/>
    <mergeCell ref="H26:I26"/>
    <mergeCell ref="J26:K26"/>
    <mergeCell ref="J23:K23"/>
    <mergeCell ref="E24:G24"/>
    <mergeCell ref="H24:I24"/>
    <mergeCell ref="J24:K24"/>
    <mergeCell ref="J21:K21"/>
    <mergeCell ref="E22:G22"/>
    <mergeCell ref="H22:I22"/>
    <mergeCell ref="J22:K22"/>
    <mergeCell ref="J19:K19"/>
    <mergeCell ref="E20:G20"/>
    <mergeCell ref="H20:I20"/>
    <mergeCell ref="J20:K20"/>
    <mergeCell ref="C46:D46"/>
    <mergeCell ref="C48:D48"/>
    <mergeCell ref="E19:G19"/>
    <mergeCell ref="H19:I19"/>
    <mergeCell ref="E21:G21"/>
    <mergeCell ref="H21:I21"/>
    <mergeCell ref="E23:G23"/>
    <mergeCell ref="H23:I23"/>
    <mergeCell ref="E25:G25"/>
    <mergeCell ref="H25:I25"/>
    <mergeCell ref="C41:D41"/>
    <mergeCell ref="C42:D42"/>
    <mergeCell ref="C43:D43"/>
    <mergeCell ref="C44:D44"/>
    <mergeCell ref="C37:D37"/>
    <mergeCell ref="C38:D38"/>
    <mergeCell ref="C39:D39"/>
    <mergeCell ref="C40:D40"/>
    <mergeCell ref="C23:D23"/>
    <mergeCell ref="C24:D24"/>
    <mergeCell ref="C25:D25"/>
    <mergeCell ref="C26:D26"/>
    <mergeCell ref="C19:D19"/>
    <mergeCell ref="C20:D20"/>
    <mergeCell ref="C21:D21"/>
    <mergeCell ref="C22:D22"/>
    <mergeCell ref="B16:B17"/>
    <mergeCell ref="J18:K18"/>
    <mergeCell ref="E17:G17"/>
    <mergeCell ref="E18:G18"/>
    <mergeCell ref="H17:I17"/>
    <mergeCell ref="H18:I18"/>
    <mergeCell ref="C16:D17"/>
    <mergeCell ref="C18:D18"/>
    <mergeCell ref="J17:K17"/>
    <mergeCell ref="E16:K16"/>
    <mergeCell ref="J10:K10"/>
    <mergeCell ref="J4:K8"/>
    <mergeCell ref="F3:I7"/>
    <mergeCell ref="B15:K15"/>
    <mergeCell ref="J3:K3"/>
    <mergeCell ref="B4:E5"/>
    <mergeCell ref="B3:E3"/>
    <mergeCell ref="B7:E7"/>
    <mergeCell ref="B6:E6"/>
    <mergeCell ref="B2:K2"/>
    <mergeCell ref="B11:H11"/>
    <mergeCell ref="I11:K11"/>
    <mergeCell ref="B8:C8"/>
    <mergeCell ref="B9:C9"/>
    <mergeCell ref="B10:C10"/>
    <mergeCell ref="D8:I8"/>
    <mergeCell ref="D9:I9"/>
    <mergeCell ref="D10:I10"/>
    <mergeCell ref="J9:K9"/>
    <mergeCell ref="J27:K27"/>
    <mergeCell ref="J28:K28"/>
    <mergeCell ref="J29:K29"/>
    <mergeCell ref="J30:K30"/>
    <mergeCell ref="C27:D27"/>
    <mergeCell ref="E27:G27"/>
    <mergeCell ref="H27:I27"/>
    <mergeCell ref="C28:D28"/>
    <mergeCell ref="E28:G28"/>
    <mergeCell ref="H28:I28"/>
    <mergeCell ref="C29:D29"/>
    <mergeCell ref="E29:G29"/>
    <mergeCell ref="H29:I29"/>
    <mergeCell ref="C30:D30"/>
    <mergeCell ref="E30:G30"/>
    <mergeCell ref="H30:I30"/>
    <mergeCell ref="C31:D31"/>
    <mergeCell ref="E31:G31"/>
    <mergeCell ref="H31:I31"/>
    <mergeCell ref="J31:K31"/>
    <mergeCell ref="C32:D32"/>
    <mergeCell ref="E32:G32"/>
    <mergeCell ref="H32:I32"/>
    <mergeCell ref="J32:K32"/>
    <mergeCell ref="C33:D33"/>
    <mergeCell ref="E33:G33"/>
    <mergeCell ref="H33:I33"/>
    <mergeCell ref="J33:K33"/>
    <mergeCell ref="C34:D34"/>
    <mergeCell ref="E34:G34"/>
    <mergeCell ref="H34:I34"/>
    <mergeCell ref="J34:K34"/>
    <mergeCell ref="C35:D35"/>
    <mergeCell ref="E35:G35"/>
    <mergeCell ref="H35:I35"/>
    <mergeCell ref="J35:K35"/>
    <mergeCell ref="C36:D36"/>
    <mergeCell ref="E36:G36"/>
    <mergeCell ref="H36:I36"/>
    <mergeCell ref="J36:K36"/>
  </mergeCells>
  <printOptions horizontalCentered="1"/>
  <pageMargins left="0.8661417322834646" right="0.3937007874015748" top="0.3937007874015748" bottom="0.2755905511811024" header="0.2755905511811024" footer="0.35433070866141736"/>
  <pageSetup blackAndWhite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showGridLines="0" showRowColHeaders="0" zoomScale="112" zoomScaleNormal="112" workbookViewId="0" topLeftCell="C59">
      <selection activeCell="E25" sqref="E25:G25"/>
    </sheetView>
  </sheetViews>
  <sheetFormatPr defaultColWidth="9.00390625" defaultRowHeight="12.75"/>
  <cols>
    <col min="1" max="1" width="0.6171875" style="1" customWidth="1"/>
    <col min="2" max="3" width="12.875" style="1" customWidth="1"/>
    <col min="4" max="4" width="14.375" style="1" customWidth="1"/>
    <col min="5" max="5" width="12.875" style="1" customWidth="1"/>
    <col min="6" max="6" width="10.875" style="1" customWidth="1"/>
    <col min="7" max="7" width="13.50390625" style="1" bestFit="1" customWidth="1"/>
    <col min="8" max="8" width="12.875" style="1" customWidth="1"/>
    <col min="9" max="9" width="15.50390625" style="1" customWidth="1"/>
    <col min="10" max="11" width="12.875" style="1" customWidth="1"/>
    <col min="12" max="12" width="0.5" style="1" customWidth="1"/>
    <col min="13" max="16384" width="0" style="1" hidden="1" customWidth="1"/>
  </cols>
  <sheetData>
    <row r="1" ht="3" customHeight="1"/>
    <row r="2" spans="2:11" ht="21" customHeight="1" thickBot="1">
      <c r="B2" s="204" t="s">
        <v>41</v>
      </c>
      <c r="C2" s="204"/>
      <c r="D2" s="204"/>
      <c r="E2" s="204"/>
      <c r="F2" s="204"/>
      <c r="G2" s="204"/>
      <c r="H2" s="204"/>
      <c r="I2" s="204"/>
      <c r="J2" s="205" t="s">
        <v>73</v>
      </c>
      <c r="K2" s="205"/>
    </row>
    <row r="3" spans="2:11" s="2" customFormat="1" ht="22.5" customHeight="1">
      <c r="B3" s="182" t="s">
        <v>21</v>
      </c>
      <c r="C3" s="184" t="s">
        <v>22</v>
      </c>
      <c r="D3" s="185"/>
      <c r="E3" s="126" t="s">
        <v>36</v>
      </c>
      <c r="F3" s="188"/>
      <c r="G3" s="188"/>
      <c r="H3" s="188"/>
      <c r="I3" s="188"/>
      <c r="J3" s="188"/>
      <c r="K3" s="189"/>
    </row>
    <row r="4" spans="2:11" s="2" customFormat="1" ht="22.5" customHeight="1" thickBot="1">
      <c r="B4" s="183"/>
      <c r="C4" s="186"/>
      <c r="D4" s="187"/>
      <c r="E4" s="190" t="s">
        <v>24</v>
      </c>
      <c r="F4" s="191"/>
      <c r="G4" s="192"/>
      <c r="H4" s="190" t="s">
        <v>25</v>
      </c>
      <c r="I4" s="192"/>
      <c r="J4" s="190" t="s">
        <v>126</v>
      </c>
      <c r="K4" s="193"/>
    </row>
    <row r="5" spans="1:11" s="2" customFormat="1" ht="9.75" customHeight="1" thickBot="1">
      <c r="A5" s="2">
        <v>25</v>
      </c>
      <c r="B5" s="3">
        <v>11</v>
      </c>
      <c r="C5" s="194">
        <v>12</v>
      </c>
      <c r="D5" s="195"/>
      <c r="E5" s="194">
        <v>13</v>
      </c>
      <c r="F5" s="196"/>
      <c r="G5" s="195"/>
      <c r="H5" s="194">
        <v>14</v>
      </c>
      <c r="I5" s="195"/>
      <c r="J5" s="194">
        <v>15</v>
      </c>
      <c r="K5" s="104"/>
    </row>
    <row r="6" spans="2:11" s="2" customFormat="1" ht="26.25" customHeight="1">
      <c r="B6" s="4" t="s">
        <v>37</v>
      </c>
      <c r="C6" s="197">
        <v>3020</v>
      </c>
      <c r="D6" s="197"/>
      <c r="E6" s="198">
        <v>60000</v>
      </c>
      <c r="F6" s="198"/>
      <c r="G6" s="198"/>
      <c r="H6" s="198">
        <v>59789.44</v>
      </c>
      <c r="I6" s="198"/>
      <c r="J6" s="198"/>
      <c r="K6" s="199"/>
    </row>
    <row r="7" spans="2:11" ht="26.25" customHeight="1">
      <c r="B7" s="5" t="s">
        <v>37</v>
      </c>
      <c r="C7" s="181">
        <v>4010</v>
      </c>
      <c r="D7" s="181"/>
      <c r="E7" s="172">
        <v>2483000</v>
      </c>
      <c r="F7" s="172"/>
      <c r="G7" s="172"/>
      <c r="H7" s="172">
        <v>2409967.02</v>
      </c>
      <c r="I7" s="172"/>
      <c r="J7" s="172"/>
      <c r="K7" s="173"/>
    </row>
    <row r="8" spans="2:11" ht="26.25" customHeight="1">
      <c r="B8" s="5" t="s">
        <v>37</v>
      </c>
      <c r="C8" s="181">
        <v>4040</v>
      </c>
      <c r="D8" s="181"/>
      <c r="E8" s="172">
        <v>180000</v>
      </c>
      <c r="F8" s="172"/>
      <c r="G8" s="172"/>
      <c r="H8" s="172">
        <v>168559.07</v>
      </c>
      <c r="I8" s="172"/>
      <c r="J8" s="172"/>
      <c r="K8" s="173"/>
    </row>
    <row r="9" spans="2:11" ht="26.25" customHeight="1">
      <c r="B9" s="5" t="s">
        <v>37</v>
      </c>
      <c r="C9" s="181">
        <v>4110</v>
      </c>
      <c r="D9" s="181"/>
      <c r="E9" s="172">
        <v>386000</v>
      </c>
      <c r="F9" s="172"/>
      <c r="G9" s="172"/>
      <c r="H9" s="172">
        <v>380820.07</v>
      </c>
      <c r="I9" s="172"/>
      <c r="J9" s="172"/>
      <c r="K9" s="173"/>
    </row>
    <row r="10" spans="2:11" ht="26.25" customHeight="1">
      <c r="B10" s="5" t="s">
        <v>37</v>
      </c>
      <c r="C10" s="181">
        <v>4120</v>
      </c>
      <c r="D10" s="181"/>
      <c r="E10" s="172">
        <v>65000</v>
      </c>
      <c r="F10" s="172"/>
      <c r="G10" s="172"/>
      <c r="H10" s="172">
        <v>59135.54</v>
      </c>
      <c r="I10" s="172"/>
      <c r="J10" s="172"/>
      <c r="K10" s="173"/>
    </row>
    <row r="11" spans="2:11" ht="26.25" customHeight="1">
      <c r="B11" s="5" t="s">
        <v>37</v>
      </c>
      <c r="C11" s="181">
        <v>4140</v>
      </c>
      <c r="D11" s="181"/>
      <c r="E11" s="172">
        <v>68300</v>
      </c>
      <c r="F11" s="172"/>
      <c r="G11" s="172"/>
      <c r="H11" s="172">
        <v>68261</v>
      </c>
      <c r="I11" s="172"/>
      <c r="J11" s="172"/>
      <c r="K11" s="173"/>
    </row>
    <row r="12" spans="2:11" ht="26.25" customHeight="1">
      <c r="B12" s="5" t="s">
        <v>37</v>
      </c>
      <c r="C12" s="181">
        <v>4170</v>
      </c>
      <c r="D12" s="181"/>
      <c r="E12" s="172">
        <v>26000</v>
      </c>
      <c r="F12" s="172"/>
      <c r="G12" s="172"/>
      <c r="H12" s="172">
        <v>25947.14</v>
      </c>
      <c r="I12" s="172"/>
      <c r="J12" s="172"/>
      <c r="K12" s="173"/>
    </row>
    <row r="13" spans="2:11" ht="26.25" customHeight="1">
      <c r="B13" s="5" t="s">
        <v>37</v>
      </c>
      <c r="C13" s="170">
        <v>4210</v>
      </c>
      <c r="D13" s="171"/>
      <c r="E13" s="117">
        <v>512900</v>
      </c>
      <c r="F13" s="118"/>
      <c r="G13" s="119"/>
      <c r="H13" s="117">
        <v>512885.37</v>
      </c>
      <c r="I13" s="119"/>
      <c r="J13" s="117"/>
      <c r="K13" s="120"/>
    </row>
    <row r="14" spans="2:11" ht="26.25" customHeight="1">
      <c r="B14" s="5" t="s">
        <v>37</v>
      </c>
      <c r="C14" s="181">
        <v>4230</v>
      </c>
      <c r="D14" s="181"/>
      <c r="E14" s="172"/>
      <c r="F14" s="172"/>
      <c r="G14" s="172"/>
      <c r="H14" s="172"/>
      <c r="I14" s="172"/>
      <c r="J14" s="172"/>
      <c r="K14" s="173"/>
    </row>
    <row r="15" spans="2:11" ht="26.25" customHeight="1">
      <c r="B15" s="5" t="s">
        <v>37</v>
      </c>
      <c r="C15" s="181">
        <v>4260</v>
      </c>
      <c r="D15" s="181"/>
      <c r="E15" s="172">
        <v>360000</v>
      </c>
      <c r="F15" s="172"/>
      <c r="G15" s="172"/>
      <c r="H15" s="172">
        <v>358958.5</v>
      </c>
      <c r="I15" s="172"/>
      <c r="J15" s="172"/>
      <c r="K15" s="173"/>
    </row>
    <row r="16" spans="2:11" ht="26.25" customHeight="1">
      <c r="B16" s="5" t="s">
        <v>37</v>
      </c>
      <c r="C16" s="181">
        <v>4270</v>
      </c>
      <c r="D16" s="181"/>
      <c r="E16" s="172">
        <v>280000</v>
      </c>
      <c r="F16" s="172"/>
      <c r="G16" s="172"/>
      <c r="H16" s="172">
        <v>279388.85</v>
      </c>
      <c r="I16" s="172"/>
      <c r="J16" s="172"/>
      <c r="K16" s="173"/>
    </row>
    <row r="17" spans="2:11" ht="26.25" customHeight="1">
      <c r="B17" s="5" t="s">
        <v>37</v>
      </c>
      <c r="C17" s="181">
        <v>4280</v>
      </c>
      <c r="D17" s="181"/>
      <c r="E17" s="172">
        <v>2100</v>
      </c>
      <c r="F17" s="172"/>
      <c r="G17" s="172"/>
      <c r="H17" s="172">
        <v>2075</v>
      </c>
      <c r="I17" s="172"/>
      <c r="J17" s="172"/>
      <c r="K17" s="173"/>
    </row>
    <row r="18" spans="2:11" ht="26.25" customHeight="1">
      <c r="B18" s="5" t="s">
        <v>37</v>
      </c>
      <c r="C18" s="181">
        <v>4300</v>
      </c>
      <c r="D18" s="181"/>
      <c r="E18" s="172">
        <v>485000</v>
      </c>
      <c r="F18" s="172"/>
      <c r="G18" s="172"/>
      <c r="H18" s="172">
        <v>482601.15</v>
      </c>
      <c r="I18" s="172"/>
      <c r="J18" s="172"/>
      <c r="K18" s="173"/>
    </row>
    <row r="19" spans="2:11" ht="26.25" customHeight="1">
      <c r="B19" s="5" t="s">
        <v>37</v>
      </c>
      <c r="C19" s="170">
        <v>4350</v>
      </c>
      <c r="D19" s="171"/>
      <c r="E19" s="117">
        <v>3500</v>
      </c>
      <c r="F19" s="118"/>
      <c r="G19" s="119"/>
      <c r="H19" s="117">
        <v>3450.45</v>
      </c>
      <c r="I19" s="119"/>
      <c r="J19" s="172"/>
      <c r="K19" s="173"/>
    </row>
    <row r="20" spans="1:11" ht="26.25" customHeight="1">
      <c r="A20" s="1" t="s">
        <v>37</v>
      </c>
      <c r="B20" s="5" t="s">
        <v>37</v>
      </c>
      <c r="C20" s="170">
        <v>4360</v>
      </c>
      <c r="D20" s="171"/>
      <c r="E20" s="117">
        <v>4000</v>
      </c>
      <c r="F20" s="118"/>
      <c r="G20" s="119"/>
      <c r="H20" s="117">
        <v>3729.39</v>
      </c>
      <c r="I20" s="119"/>
      <c r="J20" s="117"/>
      <c r="K20" s="120"/>
    </row>
    <row r="21" spans="2:11" ht="26.25" customHeight="1">
      <c r="B21" s="5" t="s">
        <v>37</v>
      </c>
      <c r="C21" s="170">
        <v>4370</v>
      </c>
      <c r="D21" s="171"/>
      <c r="E21" s="117">
        <v>13100</v>
      </c>
      <c r="F21" s="118"/>
      <c r="G21" s="119"/>
      <c r="H21" s="117">
        <v>13094.09</v>
      </c>
      <c r="I21" s="119"/>
      <c r="J21" s="117"/>
      <c r="K21" s="120"/>
    </row>
    <row r="22" spans="2:11" ht="26.25" customHeight="1">
      <c r="B22" s="5" t="s">
        <v>37</v>
      </c>
      <c r="C22" s="170">
        <v>4390</v>
      </c>
      <c r="D22" s="171"/>
      <c r="E22" s="117">
        <v>4500</v>
      </c>
      <c r="F22" s="118"/>
      <c r="G22" s="119"/>
      <c r="H22" s="117">
        <v>4288.36</v>
      </c>
      <c r="I22" s="119"/>
      <c r="J22" s="67"/>
      <c r="K22" s="89"/>
    </row>
    <row r="23" spans="2:11" ht="26.25" customHeight="1">
      <c r="B23" s="5" t="s">
        <v>37</v>
      </c>
      <c r="C23" s="170">
        <v>4410</v>
      </c>
      <c r="D23" s="171"/>
      <c r="E23" s="117">
        <v>32600</v>
      </c>
      <c r="F23" s="118"/>
      <c r="G23" s="119"/>
      <c r="H23" s="117">
        <v>32510.51</v>
      </c>
      <c r="I23" s="119"/>
      <c r="J23" s="172"/>
      <c r="K23" s="173"/>
    </row>
    <row r="24" spans="2:11" ht="26.25" customHeight="1">
      <c r="B24" s="5" t="s">
        <v>37</v>
      </c>
      <c r="C24" s="170">
        <v>4430</v>
      </c>
      <c r="D24" s="171"/>
      <c r="E24" s="117">
        <v>86200</v>
      </c>
      <c r="F24" s="118"/>
      <c r="G24" s="119"/>
      <c r="H24" s="117">
        <v>86121.49</v>
      </c>
      <c r="I24" s="119"/>
      <c r="J24" s="172"/>
      <c r="K24" s="173"/>
    </row>
    <row r="25" spans="2:11" ht="26.25" customHeight="1">
      <c r="B25" s="5" t="s">
        <v>37</v>
      </c>
      <c r="C25" s="170">
        <v>4440</v>
      </c>
      <c r="D25" s="171"/>
      <c r="E25" s="117">
        <v>101100</v>
      </c>
      <c r="F25" s="118"/>
      <c r="G25" s="119"/>
      <c r="H25" s="117">
        <v>101086.93</v>
      </c>
      <c r="I25" s="119"/>
      <c r="J25" s="172"/>
      <c r="K25" s="173"/>
    </row>
    <row r="26" spans="2:11" ht="26.25" customHeight="1">
      <c r="B26" s="5" t="s">
        <v>37</v>
      </c>
      <c r="C26" s="170">
        <v>4480</v>
      </c>
      <c r="D26" s="171"/>
      <c r="E26" s="117">
        <v>360100</v>
      </c>
      <c r="F26" s="118"/>
      <c r="G26" s="119"/>
      <c r="H26" s="117">
        <v>360019</v>
      </c>
      <c r="I26" s="119"/>
      <c r="J26" s="172"/>
      <c r="K26" s="173"/>
    </row>
    <row r="27" spans="2:11" ht="26.25" customHeight="1">
      <c r="B27" s="5" t="s">
        <v>37</v>
      </c>
      <c r="C27" s="170">
        <v>4500</v>
      </c>
      <c r="D27" s="171"/>
      <c r="E27" s="117">
        <v>11300</v>
      </c>
      <c r="F27" s="118"/>
      <c r="G27" s="119"/>
      <c r="H27" s="117">
        <v>11259.9</v>
      </c>
      <c r="I27" s="119"/>
      <c r="J27" s="172"/>
      <c r="K27" s="173"/>
    </row>
    <row r="28" spans="2:11" ht="26.25" customHeight="1">
      <c r="B28" s="5" t="s">
        <v>37</v>
      </c>
      <c r="C28" s="170">
        <v>4520</v>
      </c>
      <c r="D28" s="171"/>
      <c r="E28" s="117">
        <v>142000</v>
      </c>
      <c r="F28" s="118"/>
      <c r="G28" s="119"/>
      <c r="H28" s="117">
        <v>141981.63</v>
      </c>
      <c r="I28" s="119"/>
      <c r="J28" s="172"/>
      <c r="K28" s="173"/>
    </row>
    <row r="29" spans="2:11" ht="26.25" customHeight="1">
      <c r="B29" s="5" t="s">
        <v>37</v>
      </c>
      <c r="C29" s="170">
        <v>4530</v>
      </c>
      <c r="D29" s="171"/>
      <c r="E29" s="117">
        <v>80000</v>
      </c>
      <c r="F29" s="118"/>
      <c r="G29" s="119"/>
      <c r="H29" s="117">
        <v>79921.54</v>
      </c>
      <c r="I29" s="119"/>
      <c r="J29" s="172"/>
      <c r="K29" s="173"/>
    </row>
    <row r="30" spans="2:11" ht="26.25" customHeight="1">
      <c r="B30" s="5" t="s">
        <v>37</v>
      </c>
      <c r="C30" s="170">
        <v>4570</v>
      </c>
      <c r="D30" s="171"/>
      <c r="E30" s="117">
        <v>500</v>
      </c>
      <c r="F30" s="118"/>
      <c r="G30" s="119"/>
      <c r="H30" s="117">
        <v>309.1</v>
      </c>
      <c r="I30" s="119"/>
      <c r="J30" s="225"/>
      <c r="K30" s="226"/>
    </row>
    <row r="31" spans="2:11" ht="26.25" customHeight="1">
      <c r="B31" s="5" t="s">
        <v>37</v>
      </c>
      <c r="C31" s="170">
        <v>4580</v>
      </c>
      <c r="D31" s="171"/>
      <c r="E31" s="117">
        <v>100</v>
      </c>
      <c r="F31" s="118"/>
      <c r="G31" s="119"/>
      <c r="H31" s="117">
        <v>19.92</v>
      </c>
      <c r="I31" s="119"/>
      <c r="J31" s="172"/>
      <c r="K31" s="173"/>
    </row>
    <row r="32" spans="2:11" ht="26.25" customHeight="1">
      <c r="B32" s="5" t="s">
        <v>37</v>
      </c>
      <c r="C32" s="170">
        <v>4600</v>
      </c>
      <c r="D32" s="171"/>
      <c r="E32" s="117">
        <v>100</v>
      </c>
      <c r="F32" s="118"/>
      <c r="G32" s="119"/>
      <c r="H32" s="117">
        <v>8.8</v>
      </c>
      <c r="I32" s="119"/>
      <c r="J32" s="172"/>
      <c r="K32" s="173"/>
    </row>
    <row r="33" spans="2:11" ht="26.25" customHeight="1">
      <c r="B33" s="5" t="s">
        <v>37</v>
      </c>
      <c r="C33" s="170">
        <v>4610</v>
      </c>
      <c r="D33" s="171"/>
      <c r="E33" s="117">
        <v>14000</v>
      </c>
      <c r="F33" s="118"/>
      <c r="G33" s="119"/>
      <c r="H33" s="117">
        <v>13987.32</v>
      </c>
      <c r="I33" s="119"/>
      <c r="J33" s="117"/>
      <c r="K33" s="120"/>
    </row>
    <row r="34" spans="2:11" ht="26.25" customHeight="1">
      <c r="B34" s="5" t="s">
        <v>37</v>
      </c>
      <c r="C34" s="170">
        <v>4700</v>
      </c>
      <c r="D34" s="171"/>
      <c r="E34" s="117">
        <v>8300</v>
      </c>
      <c r="F34" s="118"/>
      <c r="G34" s="119"/>
      <c r="H34" s="117">
        <v>8206.17</v>
      </c>
      <c r="I34" s="119"/>
      <c r="J34" s="242"/>
      <c r="K34" s="248"/>
    </row>
    <row r="35" spans="2:11" ht="26.25" customHeight="1">
      <c r="B35" s="5" t="s">
        <v>37</v>
      </c>
      <c r="C35" s="170">
        <v>4740</v>
      </c>
      <c r="D35" s="171"/>
      <c r="E35" s="117">
        <v>3750</v>
      </c>
      <c r="F35" s="118"/>
      <c r="G35" s="119"/>
      <c r="H35" s="117">
        <v>3700.28</v>
      </c>
      <c r="I35" s="119"/>
      <c r="J35" s="93"/>
      <c r="K35" s="94"/>
    </row>
    <row r="36" spans="2:11" ht="26.25" customHeight="1">
      <c r="B36" s="5" t="s">
        <v>37</v>
      </c>
      <c r="C36" s="170">
        <v>4750</v>
      </c>
      <c r="D36" s="171"/>
      <c r="E36" s="117">
        <v>895</v>
      </c>
      <c r="F36" s="118"/>
      <c r="G36" s="119"/>
      <c r="H36" s="117">
        <v>827.14</v>
      </c>
      <c r="I36" s="119"/>
      <c r="J36" s="90"/>
      <c r="K36" s="91"/>
    </row>
    <row r="37" spans="2:11" ht="26.25" customHeight="1">
      <c r="B37" s="5" t="s">
        <v>37</v>
      </c>
      <c r="C37" s="181">
        <v>6070</v>
      </c>
      <c r="D37" s="181"/>
      <c r="E37" s="172">
        <v>6600</v>
      </c>
      <c r="F37" s="172"/>
      <c r="G37" s="172"/>
      <c r="H37" s="172">
        <v>6588</v>
      </c>
      <c r="I37" s="172"/>
      <c r="J37" s="172"/>
      <c r="K37" s="173"/>
    </row>
    <row r="38" spans="2:11" ht="26.25" customHeight="1">
      <c r="B38" s="5" t="s">
        <v>37</v>
      </c>
      <c r="C38" s="170">
        <v>6080</v>
      </c>
      <c r="D38" s="171"/>
      <c r="E38" s="117"/>
      <c r="F38" s="118"/>
      <c r="G38" s="119"/>
      <c r="H38" s="117">
        <v>0</v>
      </c>
      <c r="I38" s="119"/>
      <c r="J38" s="117"/>
      <c r="K38" s="120"/>
    </row>
    <row r="39" spans="2:11" ht="26.25" customHeight="1">
      <c r="B39" s="5" t="s">
        <v>102</v>
      </c>
      <c r="C39" s="181" t="s">
        <v>139</v>
      </c>
      <c r="D39" s="181"/>
      <c r="E39" s="172">
        <v>560000</v>
      </c>
      <c r="F39" s="172"/>
      <c r="G39" s="172"/>
      <c r="H39" s="172">
        <v>556495.47</v>
      </c>
      <c r="I39" s="172"/>
      <c r="J39" s="172"/>
      <c r="K39" s="173"/>
    </row>
    <row r="40" spans="2:11" ht="26.25" customHeight="1">
      <c r="B40" s="5" t="s">
        <v>38</v>
      </c>
      <c r="C40" s="200" t="s">
        <v>61</v>
      </c>
      <c r="D40" s="200"/>
      <c r="E40" s="172">
        <v>20000</v>
      </c>
      <c r="F40" s="172"/>
      <c r="G40" s="172"/>
      <c r="H40" s="172">
        <v>11337.8</v>
      </c>
      <c r="I40" s="172"/>
      <c r="J40" s="172"/>
      <c r="K40" s="173"/>
    </row>
    <row r="41" spans="2:11" ht="26.25" customHeight="1">
      <c r="B41" s="25" t="s">
        <v>39</v>
      </c>
      <c r="C41" s="201">
        <v>190331</v>
      </c>
      <c r="D41" s="201"/>
      <c r="E41" s="202">
        <f>SUM(E6:G40)</f>
        <v>6360945</v>
      </c>
      <c r="F41" s="202"/>
      <c r="G41" s="202"/>
      <c r="H41" s="202">
        <f>SUM(H6:I40)</f>
        <v>6247331.4399999995</v>
      </c>
      <c r="I41" s="202"/>
      <c r="J41" s="202">
        <f>SUM(J6:J41)</f>
        <v>0</v>
      </c>
      <c r="K41" s="203"/>
    </row>
    <row r="42" spans="2:11" ht="26.25" customHeight="1">
      <c r="B42" s="5" t="s">
        <v>38</v>
      </c>
      <c r="C42" s="200" t="s">
        <v>62</v>
      </c>
      <c r="D42" s="200"/>
      <c r="E42" s="172">
        <v>80000</v>
      </c>
      <c r="F42" s="172"/>
      <c r="G42" s="172"/>
      <c r="H42" s="172">
        <v>0</v>
      </c>
      <c r="I42" s="172"/>
      <c r="J42" s="172"/>
      <c r="K42" s="173"/>
    </row>
    <row r="43" spans="2:11" ht="26.25" customHeight="1">
      <c r="B43" s="5" t="s">
        <v>38</v>
      </c>
      <c r="C43" s="200" t="s">
        <v>63</v>
      </c>
      <c r="D43" s="200"/>
      <c r="E43" s="172"/>
      <c r="F43" s="172"/>
      <c r="G43" s="172"/>
      <c r="H43" s="172"/>
      <c r="I43" s="172"/>
      <c r="J43" s="172"/>
      <c r="K43" s="173"/>
    </row>
    <row r="44" spans="2:11" ht="26.25" customHeight="1">
      <c r="B44" s="5" t="s">
        <v>38</v>
      </c>
      <c r="C44" s="200" t="s">
        <v>64</v>
      </c>
      <c r="D44" s="200"/>
      <c r="E44" s="172">
        <v>166000</v>
      </c>
      <c r="F44" s="172"/>
      <c r="G44" s="172"/>
      <c r="H44" s="172">
        <v>35.18</v>
      </c>
      <c r="I44" s="172"/>
      <c r="J44" s="172"/>
      <c r="K44" s="173"/>
    </row>
    <row r="45" spans="2:11" ht="26.25" customHeight="1" thickBot="1">
      <c r="B45" s="7" t="s">
        <v>40</v>
      </c>
      <c r="C45" s="210">
        <v>190691</v>
      </c>
      <c r="D45" s="210"/>
      <c r="E45" s="211">
        <f>SUM(E41:G44)</f>
        <v>6606945</v>
      </c>
      <c r="F45" s="211"/>
      <c r="G45" s="211"/>
      <c r="H45" s="211">
        <f>SUM(H41:I44)</f>
        <v>6247366.619999999</v>
      </c>
      <c r="I45" s="211"/>
      <c r="J45" s="212" t="s">
        <v>141</v>
      </c>
      <c r="K45" s="213"/>
    </row>
    <row r="46" spans="2:11" ht="21" customHeight="1" thickBot="1">
      <c r="B46" s="216" t="s">
        <v>103</v>
      </c>
      <c r="C46" s="217"/>
      <c r="D46" s="217"/>
      <c r="E46" s="217"/>
      <c r="F46" s="217"/>
      <c r="G46" s="217"/>
      <c r="H46" s="217"/>
      <c r="I46" s="217"/>
      <c r="J46" s="217"/>
      <c r="K46" s="217"/>
    </row>
    <row r="47" spans="2:11" ht="26.25" customHeight="1" thickBot="1">
      <c r="B47" s="8" t="s">
        <v>21</v>
      </c>
      <c r="C47" s="9" t="s">
        <v>43</v>
      </c>
      <c r="D47" s="208" t="s">
        <v>44</v>
      </c>
      <c r="E47" s="208"/>
      <c r="F47" s="208"/>
      <c r="G47" s="208"/>
      <c r="H47" s="208" t="s">
        <v>45</v>
      </c>
      <c r="I47" s="208"/>
      <c r="J47" s="208" t="s">
        <v>46</v>
      </c>
      <c r="K47" s="209"/>
    </row>
    <row r="48" spans="2:11" ht="9.75" customHeight="1" thickBot="1">
      <c r="B48" s="10">
        <v>11</v>
      </c>
      <c r="C48" s="11">
        <v>12</v>
      </c>
      <c r="D48" s="206"/>
      <c r="E48" s="206"/>
      <c r="F48" s="206"/>
      <c r="G48" s="206"/>
      <c r="H48" s="206">
        <v>13</v>
      </c>
      <c r="I48" s="206"/>
      <c r="J48" s="206">
        <v>14</v>
      </c>
      <c r="K48" s="207"/>
    </row>
    <row r="49" spans="2:11" ht="26.25" customHeight="1">
      <c r="B49" s="4" t="s">
        <v>47</v>
      </c>
      <c r="C49" s="12" t="s">
        <v>48</v>
      </c>
      <c r="D49" s="215" t="s">
        <v>69</v>
      </c>
      <c r="E49" s="215"/>
      <c r="F49" s="215"/>
      <c r="G49" s="215"/>
      <c r="H49" s="198">
        <v>318806.41</v>
      </c>
      <c r="I49" s="198"/>
      <c r="J49" s="198">
        <v>107799.47</v>
      </c>
      <c r="K49" s="199"/>
    </row>
    <row r="50" spans="2:11" ht="26.25" customHeight="1">
      <c r="B50" s="5" t="s">
        <v>47</v>
      </c>
      <c r="C50" s="13" t="s">
        <v>49</v>
      </c>
      <c r="D50" s="214" t="s">
        <v>26</v>
      </c>
      <c r="E50" s="214"/>
      <c r="F50" s="214"/>
      <c r="G50" s="214"/>
      <c r="H50" s="172">
        <v>1039261.31</v>
      </c>
      <c r="I50" s="172"/>
      <c r="J50" s="172">
        <v>1071805.26</v>
      </c>
      <c r="K50" s="173"/>
    </row>
    <row r="51" spans="2:11" ht="26.25" customHeight="1" thickBot="1">
      <c r="B51" s="5" t="s">
        <v>47</v>
      </c>
      <c r="C51" s="13" t="s">
        <v>105</v>
      </c>
      <c r="D51" s="174" t="s">
        <v>106</v>
      </c>
      <c r="E51" s="175"/>
      <c r="F51" s="175"/>
      <c r="G51" s="176"/>
      <c r="H51" s="117">
        <v>297479.52</v>
      </c>
      <c r="I51" s="119"/>
      <c r="J51" s="177">
        <v>284588.35</v>
      </c>
      <c r="K51" s="178"/>
    </row>
    <row r="52" spans="2:11" ht="26.25" customHeight="1" thickBot="1">
      <c r="B52" s="5" t="s">
        <v>47</v>
      </c>
      <c r="C52" s="13" t="s">
        <v>107</v>
      </c>
      <c r="D52" s="174" t="s">
        <v>108</v>
      </c>
      <c r="E52" s="175"/>
      <c r="F52" s="175"/>
      <c r="G52" s="176"/>
      <c r="H52" s="117">
        <v>464923.75</v>
      </c>
      <c r="I52" s="118"/>
      <c r="J52" s="179">
        <v>505983.74</v>
      </c>
      <c r="K52" s="180"/>
    </row>
    <row r="53" spans="2:11" ht="26.25" customHeight="1">
      <c r="B53" s="5" t="s">
        <v>47</v>
      </c>
      <c r="C53" s="13" t="s">
        <v>50</v>
      </c>
      <c r="D53" s="214" t="s">
        <v>56</v>
      </c>
      <c r="E53" s="214"/>
      <c r="F53" s="214"/>
      <c r="G53" s="214"/>
      <c r="H53" s="172">
        <v>98425.95</v>
      </c>
      <c r="I53" s="172"/>
      <c r="J53" s="223">
        <v>110135.81</v>
      </c>
      <c r="K53" s="224"/>
    </row>
    <row r="54" spans="2:11" ht="26.25" customHeight="1">
      <c r="B54" s="5" t="s">
        <v>47</v>
      </c>
      <c r="C54" s="13" t="s">
        <v>51</v>
      </c>
      <c r="D54" s="214" t="s">
        <v>57</v>
      </c>
      <c r="E54" s="214"/>
      <c r="F54" s="214"/>
      <c r="G54" s="214"/>
      <c r="H54" s="172">
        <v>1372548.38</v>
      </c>
      <c r="I54" s="172"/>
      <c r="J54" s="172">
        <v>1289705.36</v>
      </c>
      <c r="K54" s="173"/>
    </row>
    <row r="55" spans="2:11" ht="26.25" customHeight="1">
      <c r="B55" s="5" t="s">
        <v>47</v>
      </c>
      <c r="C55" s="13" t="s">
        <v>52</v>
      </c>
      <c r="D55" s="221" t="s">
        <v>58</v>
      </c>
      <c r="E55" s="221"/>
      <c r="F55" s="221"/>
      <c r="G55" s="221"/>
      <c r="H55" s="172"/>
      <c r="I55" s="172"/>
      <c r="J55" s="172"/>
      <c r="K55" s="173"/>
    </row>
    <row r="56" spans="2:11" ht="26.25" customHeight="1">
      <c r="B56" s="5" t="s">
        <v>47</v>
      </c>
      <c r="C56" s="13" t="s">
        <v>53</v>
      </c>
      <c r="D56" s="221" t="s">
        <v>59</v>
      </c>
      <c r="E56" s="221"/>
      <c r="F56" s="221"/>
      <c r="G56" s="221"/>
      <c r="H56" s="172"/>
      <c r="I56" s="172"/>
      <c r="J56" s="172"/>
      <c r="K56" s="173"/>
    </row>
    <row r="57" spans="2:11" ht="26.25" customHeight="1" thickBot="1">
      <c r="B57" s="5" t="s">
        <v>47</v>
      </c>
      <c r="C57" s="71" t="s">
        <v>54</v>
      </c>
      <c r="D57" s="222" t="s">
        <v>60</v>
      </c>
      <c r="E57" s="222"/>
      <c r="F57" s="222"/>
      <c r="G57" s="222"/>
      <c r="H57" s="246"/>
      <c r="I57" s="246"/>
      <c r="J57" s="246"/>
      <c r="K57" s="247"/>
    </row>
    <row r="58" spans="2:11" ht="26.25" customHeight="1" thickBot="1">
      <c r="B58" s="73" t="s">
        <v>47</v>
      </c>
      <c r="C58" s="75" t="s">
        <v>55</v>
      </c>
      <c r="D58" s="218" t="s">
        <v>72</v>
      </c>
      <c r="E58" s="218"/>
      <c r="F58" s="218"/>
      <c r="G58" s="218"/>
      <c r="H58" s="219">
        <v>83945.29</v>
      </c>
      <c r="I58" s="219"/>
      <c r="J58" s="219">
        <f>SUM(J49+J50+J53-J54)</f>
        <v>35.17999999993481</v>
      </c>
      <c r="K58" s="220"/>
    </row>
    <row r="59" spans="2:11" ht="26.25" customHeight="1">
      <c r="B59" s="21"/>
      <c r="C59" s="74"/>
      <c r="D59" s="227" t="s">
        <v>109</v>
      </c>
      <c r="E59" s="228"/>
      <c r="F59" s="228"/>
      <c r="G59" s="229"/>
      <c r="H59" s="230" t="s">
        <v>94</v>
      </c>
      <c r="I59" s="231"/>
      <c r="J59" s="230" t="s">
        <v>94</v>
      </c>
      <c r="K59" s="232"/>
    </row>
    <row r="60" spans="1:11" ht="26.25" customHeight="1">
      <c r="A60" s="1" t="s">
        <v>47</v>
      </c>
      <c r="B60" s="21" t="s">
        <v>47</v>
      </c>
      <c r="C60" s="71" t="s">
        <v>110</v>
      </c>
      <c r="D60" s="236" t="s">
        <v>111</v>
      </c>
      <c r="E60" s="237"/>
      <c r="F60" s="237"/>
      <c r="G60" s="238"/>
      <c r="H60" s="225">
        <v>144.09</v>
      </c>
      <c r="I60" s="239"/>
      <c r="J60" s="117">
        <v>0</v>
      </c>
      <c r="K60" s="120"/>
    </row>
    <row r="61" spans="2:11" ht="26.25" customHeight="1">
      <c r="B61" s="21" t="s">
        <v>47</v>
      </c>
      <c r="C61" s="71" t="s">
        <v>112</v>
      </c>
      <c r="D61" s="236" t="s">
        <v>113</v>
      </c>
      <c r="E61" s="237"/>
      <c r="F61" s="237"/>
      <c r="G61" s="238"/>
      <c r="H61" s="225">
        <v>987404.74</v>
      </c>
      <c r="I61" s="239"/>
      <c r="J61" s="117">
        <v>998045.15</v>
      </c>
      <c r="K61" s="120"/>
    </row>
    <row r="62" spans="2:11" ht="26.25" customHeight="1">
      <c r="B62" s="21" t="s">
        <v>47</v>
      </c>
      <c r="C62" s="71" t="s">
        <v>114</v>
      </c>
      <c r="D62" s="236" t="s">
        <v>115</v>
      </c>
      <c r="E62" s="237"/>
      <c r="F62" s="237"/>
      <c r="G62" s="238"/>
      <c r="H62" s="225">
        <v>266042.05</v>
      </c>
      <c r="I62" s="239"/>
      <c r="J62" s="117">
        <v>298650.03</v>
      </c>
      <c r="K62" s="120"/>
    </row>
    <row r="63" spans="2:11" ht="26.25" customHeight="1">
      <c r="B63" s="21" t="s">
        <v>116</v>
      </c>
      <c r="C63" s="71" t="s">
        <v>117</v>
      </c>
      <c r="D63" s="236" t="s">
        <v>118</v>
      </c>
      <c r="E63" s="237"/>
      <c r="F63" s="237"/>
      <c r="G63" s="238"/>
      <c r="H63" s="225">
        <v>158007.82</v>
      </c>
      <c r="I63" s="239"/>
      <c r="J63" s="117">
        <v>164233.25</v>
      </c>
      <c r="K63" s="120"/>
    </row>
    <row r="64" spans="2:11" ht="26.25" customHeight="1">
      <c r="B64" s="21" t="s">
        <v>47</v>
      </c>
      <c r="C64" s="71" t="s">
        <v>119</v>
      </c>
      <c r="D64" s="233" t="s">
        <v>121</v>
      </c>
      <c r="E64" s="234"/>
      <c r="F64" s="234"/>
      <c r="G64" s="235"/>
      <c r="H64" s="225">
        <v>146342.33</v>
      </c>
      <c r="I64" s="239"/>
      <c r="J64" s="117">
        <v>168434.61</v>
      </c>
      <c r="K64" s="120"/>
    </row>
    <row r="65" spans="2:11" ht="26.25" customHeight="1" thickBot="1">
      <c r="B65" s="21" t="s">
        <v>47</v>
      </c>
      <c r="C65" s="71" t="s">
        <v>120</v>
      </c>
      <c r="D65" s="236" t="s">
        <v>122</v>
      </c>
      <c r="E65" s="237"/>
      <c r="F65" s="237"/>
      <c r="G65" s="238"/>
      <c r="H65" s="242">
        <v>11665.49</v>
      </c>
      <c r="I65" s="243"/>
      <c r="J65" s="177">
        <v>13050.19</v>
      </c>
      <c r="K65" s="178"/>
    </row>
    <row r="66" spans="2:12" ht="26.25" customHeight="1" thickBot="1">
      <c r="B66" s="79" t="s">
        <v>47</v>
      </c>
      <c r="C66" s="78" t="s">
        <v>123</v>
      </c>
      <c r="D66" s="76" t="s">
        <v>124</v>
      </c>
      <c r="E66" s="72"/>
      <c r="F66" s="72"/>
      <c r="G66" s="77"/>
      <c r="H66" s="244">
        <v>403792.55</v>
      </c>
      <c r="I66" s="245"/>
      <c r="J66" s="240">
        <v>230036.31</v>
      </c>
      <c r="K66" s="241"/>
      <c r="L66" s="80"/>
    </row>
  </sheetData>
  <mergeCells count="229">
    <mergeCell ref="C35:D35"/>
    <mergeCell ref="E35:G35"/>
    <mergeCell ref="H35:I35"/>
    <mergeCell ref="J34:K34"/>
    <mergeCell ref="J38:K38"/>
    <mergeCell ref="H57:I57"/>
    <mergeCell ref="J57:K57"/>
    <mergeCell ref="H50:I50"/>
    <mergeCell ref="J50:K50"/>
    <mergeCell ref="J66:K66"/>
    <mergeCell ref="H64:I64"/>
    <mergeCell ref="H65:I65"/>
    <mergeCell ref="H66:I66"/>
    <mergeCell ref="D65:G65"/>
    <mergeCell ref="H60:I60"/>
    <mergeCell ref="H61:I61"/>
    <mergeCell ref="H63:I63"/>
    <mergeCell ref="H62:I62"/>
    <mergeCell ref="D60:G60"/>
    <mergeCell ref="D61:G61"/>
    <mergeCell ref="D62:G62"/>
    <mergeCell ref="D63:G63"/>
    <mergeCell ref="D59:G59"/>
    <mergeCell ref="H59:I59"/>
    <mergeCell ref="J65:K65"/>
    <mergeCell ref="J64:K64"/>
    <mergeCell ref="J63:K63"/>
    <mergeCell ref="J62:K62"/>
    <mergeCell ref="J61:K61"/>
    <mergeCell ref="J60:K60"/>
    <mergeCell ref="J59:K59"/>
    <mergeCell ref="D64:G64"/>
    <mergeCell ref="E13:G13"/>
    <mergeCell ref="J30:K30"/>
    <mergeCell ref="C30:D30"/>
    <mergeCell ref="C34:D34"/>
    <mergeCell ref="C32:D32"/>
    <mergeCell ref="E32:G32"/>
    <mergeCell ref="H32:I32"/>
    <mergeCell ref="J32:K32"/>
    <mergeCell ref="C31:D31"/>
    <mergeCell ref="H34:I34"/>
    <mergeCell ref="D53:G53"/>
    <mergeCell ref="H53:I53"/>
    <mergeCell ref="J53:K53"/>
    <mergeCell ref="D54:G54"/>
    <mergeCell ref="H54:I54"/>
    <mergeCell ref="J54:K54"/>
    <mergeCell ref="D58:G58"/>
    <mergeCell ref="H58:I58"/>
    <mergeCell ref="J58:K58"/>
    <mergeCell ref="D55:G55"/>
    <mergeCell ref="H55:I55"/>
    <mergeCell ref="J55:K55"/>
    <mergeCell ref="D56:G56"/>
    <mergeCell ref="H56:I56"/>
    <mergeCell ref="J56:K56"/>
    <mergeCell ref="D57:G57"/>
    <mergeCell ref="D47:G47"/>
    <mergeCell ref="D48:G48"/>
    <mergeCell ref="B46:K46"/>
    <mergeCell ref="C28:D28"/>
    <mergeCell ref="E28:G28"/>
    <mergeCell ref="H28:I28"/>
    <mergeCell ref="J28:K28"/>
    <mergeCell ref="C29:D29"/>
    <mergeCell ref="E31:G31"/>
    <mergeCell ref="H44:I44"/>
    <mergeCell ref="C16:D16"/>
    <mergeCell ref="E16:G16"/>
    <mergeCell ref="H16:I16"/>
    <mergeCell ref="J16:K16"/>
    <mergeCell ref="C15:D15"/>
    <mergeCell ref="E15:G15"/>
    <mergeCell ref="H15:I15"/>
    <mergeCell ref="J15:K15"/>
    <mergeCell ref="C14:D14"/>
    <mergeCell ref="E14:G14"/>
    <mergeCell ref="H14:I14"/>
    <mergeCell ref="J14:K14"/>
    <mergeCell ref="C8:D8"/>
    <mergeCell ref="E8:G8"/>
    <mergeCell ref="H8:I8"/>
    <mergeCell ref="J8:K8"/>
    <mergeCell ref="C7:D7"/>
    <mergeCell ref="E7:G7"/>
    <mergeCell ref="H7:I7"/>
    <mergeCell ref="J7:K7"/>
    <mergeCell ref="D50:G50"/>
    <mergeCell ref="E29:G29"/>
    <mergeCell ref="H29:I29"/>
    <mergeCell ref="J29:K29"/>
    <mergeCell ref="H49:I49"/>
    <mergeCell ref="J49:K49"/>
    <mergeCell ref="D49:G49"/>
    <mergeCell ref="C44:D44"/>
    <mergeCell ref="J44:K44"/>
    <mergeCell ref="C43:D43"/>
    <mergeCell ref="B2:I2"/>
    <mergeCell ref="J2:K2"/>
    <mergeCell ref="H48:I48"/>
    <mergeCell ref="J48:K48"/>
    <mergeCell ref="H47:I47"/>
    <mergeCell ref="J47:K47"/>
    <mergeCell ref="C45:D45"/>
    <mergeCell ref="E45:G45"/>
    <mergeCell ref="H45:I45"/>
    <mergeCell ref="J45:K45"/>
    <mergeCell ref="E43:G43"/>
    <mergeCell ref="H43:I43"/>
    <mergeCell ref="J43:K43"/>
    <mergeCell ref="E44:G44"/>
    <mergeCell ref="C42:D42"/>
    <mergeCell ref="E42:G42"/>
    <mergeCell ref="H42:I42"/>
    <mergeCell ref="J42:K42"/>
    <mergeCell ref="C41:D41"/>
    <mergeCell ref="E41:G41"/>
    <mergeCell ref="H41:I41"/>
    <mergeCell ref="J41:K41"/>
    <mergeCell ref="C40:D40"/>
    <mergeCell ref="E40:G40"/>
    <mergeCell ref="H40:I40"/>
    <mergeCell ref="J40:K40"/>
    <mergeCell ref="C39:D39"/>
    <mergeCell ref="E39:G39"/>
    <mergeCell ref="H39:I39"/>
    <mergeCell ref="J39:K39"/>
    <mergeCell ref="C37:D37"/>
    <mergeCell ref="E37:G37"/>
    <mergeCell ref="H37:I37"/>
    <mergeCell ref="J37:K37"/>
    <mergeCell ref="H31:I31"/>
    <mergeCell ref="J31:K31"/>
    <mergeCell ref="C27:D27"/>
    <mergeCell ref="E27:G27"/>
    <mergeCell ref="H27:I27"/>
    <mergeCell ref="J27:K27"/>
    <mergeCell ref="E30:G30"/>
    <mergeCell ref="H25:I25"/>
    <mergeCell ref="J25:K25"/>
    <mergeCell ref="C26:D26"/>
    <mergeCell ref="E26:G26"/>
    <mergeCell ref="H26:I26"/>
    <mergeCell ref="J26:K26"/>
    <mergeCell ref="C24:D24"/>
    <mergeCell ref="E24:G24"/>
    <mergeCell ref="H24:I24"/>
    <mergeCell ref="J24:K24"/>
    <mergeCell ref="E18:G18"/>
    <mergeCell ref="H18:I18"/>
    <mergeCell ref="J18:K18"/>
    <mergeCell ref="C19:D19"/>
    <mergeCell ref="J11:K11"/>
    <mergeCell ref="C12:D12"/>
    <mergeCell ref="E12:G12"/>
    <mergeCell ref="H12:I12"/>
    <mergeCell ref="J12:K12"/>
    <mergeCell ref="C11:D11"/>
    <mergeCell ref="E11:G11"/>
    <mergeCell ref="H11:I11"/>
    <mergeCell ref="J10:K10"/>
    <mergeCell ref="C9:D9"/>
    <mergeCell ref="E9:G9"/>
    <mergeCell ref="H9:I9"/>
    <mergeCell ref="J9:K9"/>
    <mergeCell ref="C10:D10"/>
    <mergeCell ref="E10:G10"/>
    <mergeCell ref="H10:I10"/>
    <mergeCell ref="C6:D6"/>
    <mergeCell ref="E6:G6"/>
    <mergeCell ref="H6:I6"/>
    <mergeCell ref="J6:K6"/>
    <mergeCell ref="C5:D5"/>
    <mergeCell ref="E5:G5"/>
    <mergeCell ref="H5:I5"/>
    <mergeCell ref="J5:K5"/>
    <mergeCell ref="B3:B4"/>
    <mergeCell ref="C3:D4"/>
    <mergeCell ref="E3:K3"/>
    <mergeCell ref="E4:G4"/>
    <mergeCell ref="H4:I4"/>
    <mergeCell ref="J4:K4"/>
    <mergeCell ref="J13:K13"/>
    <mergeCell ref="H13:I13"/>
    <mergeCell ref="C13:D13"/>
    <mergeCell ref="H30:I30"/>
    <mergeCell ref="J19:K19"/>
    <mergeCell ref="C17:D17"/>
    <mergeCell ref="E17:G17"/>
    <mergeCell ref="H17:I17"/>
    <mergeCell ref="J17:K17"/>
    <mergeCell ref="C18:D18"/>
    <mergeCell ref="C38:D38"/>
    <mergeCell ref="E38:G38"/>
    <mergeCell ref="H38:I38"/>
    <mergeCell ref="E19:G19"/>
    <mergeCell ref="H19:I19"/>
    <mergeCell ref="C23:D23"/>
    <mergeCell ref="E23:G23"/>
    <mergeCell ref="H23:I23"/>
    <mergeCell ref="C25:D25"/>
    <mergeCell ref="E25:G25"/>
    <mergeCell ref="D51:G51"/>
    <mergeCell ref="D52:G52"/>
    <mergeCell ref="H51:I51"/>
    <mergeCell ref="J51:K51"/>
    <mergeCell ref="H52:I52"/>
    <mergeCell ref="J52:K52"/>
    <mergeCell ref="E33:G33"/>
    <mergeCell ref="H33:I33"/>
    <mergeCell ref="J20:K20"/>
    <mergeCell ref="C20:D20"/>
    <mergeCell ref="E20:G20"/>
    <mergeCell ref="C21:D21"/>
    <mergeCell ref="E21:G21"/>
    <mergeCell ref="H21:I21"/>
    <mergeCell ref="J21:K21"/>
    <mergeCell ref="J23:K23"/>
    <mergeCell ref="J33:K33"/>
    <mergeCell ref="H20:I20"/>
    <mergeCell ref="C36:D36"/>
    <mergeCell ref="E36:G36"/>
    <mergeCell ref="H36:I36"/>
    <mergeCell ref="C22:D22"/>
    <mergeCell ref="E22:G22"/>
    <mergeCell ref="H22:I22"/>
    <mergeCell ref="E34:G34"/>
    <mergeCell ref="C33:D33"/>
  </mergeCells>
  <printOptions horizontalCentered="1"/>
  <pageMargins left="0.3937007874015748" right="0.8661417322834646" top="0.3937007874015748" bottom="0.3937007874015748" header="0.5118110236220472" footer="0.2755905511811024"/>
  <pageSetup blackAndWhite="1"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showGridLines="0" showRowColHeaders="0" tabSelected="1" zoomScale="112" zoomScaleNormal="112" workbookViewId="0" topLeftCell="B12">
      <selection activeCell="B22" sqref="B22:K22"/>
    </sheetView>
  </sheetViews>
  <sheetFormatPr defaultColWidth="9.00390625" defaultRowHeight="12.75"/>
  <cols>
    <col min="1" max="1" width="0.6171875" style="1" customWidth="1"/>
    <col min="2" max="2" width="12.875" style="1" customWidth="1"/>
    <col min="3" max="4" width="6.50390625" style="1" customWidth="1"/>
    <col min="5" max="6" width="14.375" style="1" customWidth="1"/>
    <col min="7" max="7" width="18.50390625" style="1" customWidth="1"/>
    <col min="8" max="8" width="12.875" style="1" customWidth="1"/>
    <col min="9" max="9" width="15.50390625" style="1" customWidth="1"/>
    <col min="10" max="11" width="12.875" style="1" customWidth="1"/>
    <col min="12" max="12" width="0.5" style="1" customWidth="1"/>
    <col min="13" max="16384" width="0" style="1" hidden="1" customWidth="1"/>
  </cols>
  <sheetData>
    <row r="1" ht="3" customHeight="1"/>
    <row r="2" spans="2:11" ht="21" customHeight="1">
      <c r="B2" s="263" t="s">
        <v>76</v>
      </c>
      <c r="C2" s="263"/>
      <c r="D2" s="263"/>
      <c r="E2" s="263"/>
      <c r="F2" s="263"/>
      <c r="G2" s="263"/>
      <c r="H2" s="263"/>
      <c r="I2" s="263"/>
      <c r="J2" s="264" t="s">
        <v>75</v>
      </c>
      <c r="K2" s="264"/>
    </row>
    <row r="3" spans="1:11" ht="12.75" customHeight="1" thickBot="1">
      <c r="A3" s="59"/>
      <c r="B3" s="274" t="s">
        <v>77</v>
      </c>
      <c r="C3" s="274"/>
      <c r="D3" s="274"/>
      <c r="E3" s="274"/>
      <c r="F3" s="274"/>
      <c r="G3" s="274"/>
      <c r="H3" s="274"/>
      <c r="I3" s="274"/>
      <c r="J3" s="274"/>
      <c r="K3" s="274"/>
    </row>
    <row r="4" spans="2:11" s="2" customFormat="1" ht="31.5" customHeight="1" thickBot="1">
      <c r="B4" s="56" t="s">
        <v>21</v>
      </c>
      <c r="C4" s="186" t="s">
        <v>43</v>
      </c>
      <c r="D4" s="187"/>
      <c r="E4" s="190" t="s">
        <v>44</v>
      </c>
      <c r="F4" s="191"/>
      <c r="G4" s="192"/>
      <c r="H4" s="190" t="s">
        <v>24</v>
      </c>
      <c r="I4" s="192"/>
      <c r="J4" s="275" t="s">
        <v>78</v>
      </c>
      <c r="K4" s="276"/>
    </row>
    <row r="5" spans="2:11" s="2" customFormat="1" ht="9.75" customHeight="1" thickBot="1">
      <c r="B5" s="3">
        <v>11</v>
      </c>
      <c r="C5" s="194">
        <v>12</v>
      </c>
      <c r="D5" s="195"/>
      <c r="E5" s="194">
        <v>13</v>
      </c>
      <c r="F5" s="196"/>
      <c r="G5" s="195"/>
      <c r="H5" s="194">
        <v>1053500</v>
      </c>
      <c r="I5" s="195"/>
      <c r="J5" s="194">
        <v>15</v>
      </c>
      <c r="K5" s="104"/>
    </row>
    <row r="6" spans="2:12" s="2" customFormat="1" ht="26.25" customHeight="1">
      <c r="B6" s="63" t="s">
        <v>93</v>
      </c>
      <c r="C6" s="266">
        <v>100</v>
      </c>
      <c r="D6" s="266"/>
      <c r="E6" s="259" t="s">
        <v>82</v>
      </c>
      <c r="F6" s="259"/>
      <c r="G6" s="259"/>
      <c r="H6" s="259">
        <v>2567757</v>
      </c>
      <c r="I6" s="259"/>
      <c r="J6" s="259">
        <v>792349.12</v>
      </c>
      <c r="K6" s="260"/>
      <c r="L6" s="2">
        <v>1</v>
      </c>
    </row>
    <row r="7" spans="2:11" ht="26.25" customHeight="1">
      <c r="B7" s="5" t="s">
        <v>93</v>
      </c>
      <c r="C7" s="256">
        <v>200</v>
      </c>
      <c r="D7" s="256"/>
      <c r="E7" s="257" t="s">
        <v>83</v>
      </c>
      <c r="F7" s="257"/>
      <c r="G7" s="257"/>
      <c r="H7" s="257">
        <v>2567757</v>
      </c>
      <c r="I7" s="257"/>
      <c r="J7" s="257">
        <v>792349.12</v>
      </c>
      <c r="K7" s="265"/>
    </row>
    <row r="8" spans="2:11" ht="26.25" customHeight="1">
      <c r="B8" s="5" t="s">
        <v>93</v>
      </c>
      <c r="C8" s="256">
        <v>201</v>
      </c>
      <c r="D8" s="256"/>
      <c r="E8" s="257" t="s">
        <v>84</v>
      </c>
      <c r="F8" s="257"/>
      <c r="G8" s="257"/>
      <c r="H8" s="172"/>
      <c r="I8" s="172"/>
      <c r="J8" s="172"/>
      <c r="K8" s="173"/>
    </row>
    <row r="9" spans="2:11" ht="26.25" customHeight="1">
      <c r="B9" s="5" t="s">
        <v>93</v>
      </c>
      <c r="C9" s="256">
        <v>202</v>
      </c>
      <c r="D9" s="256"/>
      <c r="E9" s="257" t="s">
        <v>85</v>
      </c>
      <c r="F9" s="257"/>
      <c r="G9" s="257"/>
      <c r="H9" s="172">
        <v>2561157</v>
      </c>
      <c r="I9" s="172"/>
      <c r="J9" s="172">
        <v>785761.12</v>
      </c>
      <c r="K9" s="173"/>
    </row>
    <row r="10" spans="2:11" ht="26.25" customHeight="1">
      <c r="B10" s="5" t="s">
        <v>93</v>
      </c>
      <c r="C10" s="256">
        <v>203</v>
      </c>
      <c r="D10" s="256"/>
      <c r="E10" s="257" t="s">
        <v>86</v>
      </c>
      <c r="F10" s="257"/>
      <c r="G10" s="257"/>
      <c r="H10" s="172">
        <v>6600</v>
      </c>
      <c r="I10" s="172"/>
      <c r="J10" s="172">
        <v>6588</v>
      </c>
      <c r="K10" s="173"/>
    </row>
    <row r="11" spans="2:11" ht="26.25" customHeight="1">
      <c r="B11" s="5" t="s">
        <v>93</v>
      </c>
      <c r="C11" s="256">
        <v>204</v>
      </c>
      <c r="D11" s="256"/>
      <c r="E11" s="257" t="s">
        <v>87</v>
      </c>
      <c r="F11" s="257"/>
      <c r="G11" s="257"/>
      <c r="H11" s="172"/>
      <c r="I11" s="172"/>
      <c r="J11" s="172"/>
      <c r="K11" s="173"/>
    </row>
    <row r="12" spans="2:11" ht="26.25" customHeight="1">
      <c r="B12" s="5" t="s">
        <v>93</v>
      </c>
      <c r="C12" s="256">
        <v>300</v>
      </c>
      <c r="D12" s="256"/>
      <c r="E12" s="257" t="s">
        <v>88</v>
      </c>
      <c r="F12" s="257"/>
      <c r="G12" s="257"/>
      <c r="H12" s="258" t="s">
        <v>94</v>
      </c>
      <c r="I12" s="258"/>
      <c r="J12" s="172"/>
      <c r="K12" s="173"/>
    </row>
    <row r="13" spans="2:11" ht="26.25" customHeight="1">
      <c r="B13" s="5" t="s">
        <v>93</v>
      </c>
      <c r="C13" s="256">
        <v>301</v>
      </c>
      <c r="D13" s="256"/>
      <c r="E13" s="257" t="s">
        <v>89</v>
      </c>
      <c r="F13" s="257"/>
      <c r="G13" s="257"/>
      <c r="H13" s="258" t="s">
        <v>94</v>
      </c>
      <c r="I13" s="258"/>
      <c r="J13" s="172"/>
      <c r="K13" s="173"/>
    </row>
    <row r="14" spans="2:11" ht="26.25" customHeight="1">
      <c r="B14" s="5" t="s">
        <v>93</v>
      </c>
      <c r="C14" s="256">
        <v>302</v>
      </c>
      <c r="D14" s="256"/>
      <c r="E14" s="257" t="s">
        <v>90</v>
      </c>
      <c r="F14" s="257"/>
      <c r="G14" s="257"/>
      <c r="H14" s="258" t="s">
        <v>94</v>
      </c>
      <c r="I14" s="258"/>
      <c r="J14" s="172"/>
      <c r="K14" s="173"/>
    </row>
    <row r="15" spans="2:11" ht="26.25" customHeight="1" thickBot="1">
      <c r="B15" s="60" t="s">
        <v>93</v>
      </c>
      <c r="C15" s="249">
        <v>303</v>
      </c>
      <c r="D15" s="249"/>
      <c r="E15" s="250" t="s">
        <v>91</v>
      </c>
      <c r="F15" s="251"/>
      <c r="G15" s="252"/>
      <c r="H15" s="253" t="s">
        <v>94</v>
      </c>
      <c r="I15" s="253"/>
      <c r="J15" s="254"/>
      <c r="K15" s="255"/>
    </row>
    <row r="17" spans="1:11" ht="12.75" customHeight="1" thickBot="1">
      <c r="A17" s="59"/>
      <c r="B17" s="274" t="s">
        <v>79</v>
      </c>
      <c r="C17" s="274"/>
      <c r="D17" s="274"/>
      <c r="E17" s="274"/>
      <c r="F17" s="274"/>
      <c r="G17" s="274"/>
      <c r="H17" s="274"/>
      <c r="I17" s="274"/>
      <c r="J17" s="274"/>
      <c r="K17" s="274"/>
    </row>
    <row r="18" spans="2:11" s="2" customFormat="1" ht="26.25" customHeight="1" thickBot="1">
      <c r="B18" s="56" t="s">
        <v>21</v>
      </c>
      <c r="C18" s="186" t="s">
        <v>43</v>
      </c>
      <c r="D18" s="187"/>
      <c r="E18" s="190" t="s">
        <v>44</v>
      </c>
      <c r="F18" s="191"/>
      <c r="G18" s="192"/>
      <c r="H18" s="190" t="s">
        <v>80</v>
      </c>
      <c r="I18" s="192"/>
      <c r="J18" s="275" t="s">
        <v>81</v>
      </c>
      <c r="K18" s="276"/>
    </row>
    <row r="19" spans="2:11" s="2" customFormat="1" ht="9.75" customHeight="1" thickBot="1">
      <c r="B19" s="3">
        <v>11</v>
      </c>
      <c r="C19" s="194">
        <v>12</v>
      </c>
      <c r="D19" s="195"/>
      <c r="E19" s="194">
        <v>13</v>
      </c>
      <c r="F19" s="196"/>
      <c r="G19" s="195"/>
      <c r="H19" s="194">
        <v>14</v>
      </c>
      <c r="I19" s="195"/>
      <c r="J19" s="194"/>
      <c r="K19" s="104"/>
    </row>
    <row r="20" spans="2:11" s="2" customFormat="1" ht="26.25" customHeight="1">
      <c r="B20" s="4" t="s">
        <v>92</v>
      </c>
      <c r="C20" s="270">
        <v>100</v>
      </c>
      <c r="D20" s="270"/>
      <c r="E20" s="271" t="s">
        <v>95</v>
      </c>
      <c r="F20" s="271"/>
      <c r="G20" s="271"/>
      <c r="H20" s="198">
        <v>7747</v>
      </c>
      <c r="I20" s="198"/>
      <c r="J20" s="272">
        <v>-21457</v>
      </c>
      <c r="K20" s="273"/>
    </row>
    <row r="21" spans="2:11" ht="26.25" customHeight="1" thickBot="1">
      <c r="B21" s="60" t="s">
        <v>92</v>
      </c>
      <c r="C21" s="249">
        <v>101</v>
      </c>
      <c r="D21" s="249"/>
      <c r="E21" s="267" t="s">
        <v>96</v>
      </c>
      <c r="F21" s="267"/>
      <c r="G21" s="267"/>
      <c r="H21" s="254">
        <v>0</v>
      </c>
      <c r="I21" s="254"/>
      <c r="J21" s="268">
        <f>IF('Str. 2'!H43&lt;&gt;"",'Str. 2'!H43,"")</f>
      </c>
      <c r="K21" s="269"/>
    </row>
    <row r="22" spans="2:11" ht="15">
      <c r="B22" s="262" t="s">
        <v>97</v>
      </c>
      <c r="C22" s="262"/>
      <c r="D22" s="262"/>
      <c r="E22" s="262"/>
      <c r="F22" s="262"/>
      <c r="G22" s="262"/>
      <c r="H22" s="262"/>
      <c r="I22" s="262"/>
      <c r="J22" s="262"/>
      <c r="K22" s="262"/>
    </row>
    <row r="23" spans="2:11" ht="15"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2:11" ht="12.75">
      <c r="B24" s="261">
        <v>2</v>
      </c>
      <c r="C24" s="261"/>
      <c r="D24" s="261"/>
      <c r="E24" s="261"/>
      <c r="F24" s="261"/>
      <c r="G24" s="261"/>
      <c r="H24" s="261"/>
      <c r="I24" s="261"/>
      <c r="J24" s="261"/>
      <c r="K24" s="261"/>
    </row>
    <row r="25" spans="2:11" ht="12.75"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  <row r="26" spans="2:11" ht="12.75">
      <c r="B26" s="261"/>
      <c r="C26" s="261"/>
      <c r="D26" s="261"/>
      <c r="E26" s="261"/>
      <c r="F26" s="261"/>
      <c r="G26" s="261"/>
      <c r="H26" s="261"/>
      <c r="I26" s="261"/>
      <c r="J26" s="261"/>
      <c r="K26" s="261"/>
    </row>
    <row r="27" spans="2:11" ht="12.75">
      <c r="B27" s="261"/>
      <c r="C27" s="261"/>
      <c r="D27" s="261"/>
      <c r="E27" s="261"/>
      <c r="F27" s="261"/>
      <c r="G27" s="261"/>
      <c r="H27" s="261"/>
      <c r="I27" s="261"/>
      <c r="J27" s="261"/>
      <c r="K27" s="261"/>
    </row>
    <row r="28" spans="2:11" ht="12.75">
      <c r="B28" s="261" t="s">
        <v>140</v>
      </c>
      <c r="C28" s="261"/>
      <c r="D28" s="261"/>
      <c r="E28" s="261"/>
      <c r="F28" s="261"/>
      <c r="G28" s="261"/>
      <c r="H28" s="261"/>
      <c r="I28" s="261"/>
      <c r="J28" s="261"/>
      <c r="K28" s="261"/>
    </row>
    <row r="30" spans="6:7" ht="12.75">
      <c r="F30" s="1">
        <v>748146345</v>
      </c>
      <c r="G30" s="92" t="s">
        <v>142</v>
      </c>
    </row>
  </sheetData>
  <mergeCells count="71">
    <mergeCell ref="B3:K3"/>
    <mergeCell ref="C4:D4"/>
    <mergeCell ref="B17:K17"/>
    <mergeCell ref="C18:D18"/>
    <mergeCell ref="E18:G18"/>
    <mergeCell ref="H18:I18"/>
    <mergeCell ref="J18:K18"/>
    <mergeCell ref="E4:G4"/>
    <mergeCell ref="H4:I4"/>
    <mergeCell ref="J4:K4"/>
    <mergeCell ref="C19:D19"/>
    <mergeCell ref="E19:G19"/>
    <mergeCell ref="H19:I19"/>
    <mergeCell ref="J19:K19"/>
    <mergeCell ref="C5:D5"/>
    <mergeCell ref="E5:G5"/>
    <mergeCell ref="H5:I5"/>
    <mergeCell ref="J5:K5"/>
    <mergeCell ref="J10:K10"/>
    <mergeCell ref="C9:D9"/>
    <mergeCell ref="E9:G9"/>
    <mergeCell ref="H9:I9"/>
    <mergeCell ref="J9:K9"/>
    <mergeCell ref="C10:D10"/>
    <mergeCell ref="E10:G10"/>
    <mergeCell ref="H10:I10"/>
    <mergeCell ref="J11:K11"/>
    <mergeCell ref="C12:D12"/>
    <mergeCell ref="E12:G12"/>
    <mergeCell ref="H12:I12"/>
    <mergeCell ref="J12:K12"/>
    <mergeCell ref="C11:D11"/>
    <mergeCell ref="E11:G11"/>
    <mergeCell ref="H11:I11"/>
    <mergeCell ref="C20:D20"/>
    <mergeCell ref="E20:G20"/>
    <mergeCell ref="H20:I20"/>
    <mergeCell ref="J20:K20"/>
    <mergeCell ref="C21:D21"/>
    <mergeCell ref="E21:G21"/>
    <mergeCell ref="H21:I21"/>
    <mergeCell ref="J21:K21"/>
    <mergeCell ref="B24:K27"/>
    <mergeCell ref="B28:K28"/>
    <mergeCell ref="B22:K22"/>
    <mergeCell ref="B2:I2"/>
    <mergeCell ref="J2:K2"/>
    <mergeCell ref="C7:D7"/>
    <mergeCell ref="E7:G7"/>
    <mergeCell ref="H7:I7"/>
    <mergeCell ref="J7:K7"/>
    <mergeCell ref="C6:D6"/>
    <mergeCell ref="E6:G6"/>
    <mergeCell ref="H6:I6"/>
    <mergeCell ref="J6:K6"/>
    <mergeCell ref="C8:D8"/>
    <mergeCell ref="E8:G8"/>
    <mergeCell ref="H8:I8"/>
    <mergeCell ref="J8:K8"/>
    <mergeCell ref="C13:D13"/>
    <mergeCell ref="E13:G13"/>
    <mergeCell ref="H13:I13"/>
    <mergeCell ref="J13:K13"/>
    <mergeCell ref="C14:D14"/>
    <mergeCell ref="E14:G14"/>
    <mergeCell ref="H14:I14"/>
    <mergeCell ref="J14:K14"/>
    <mergeCell ref="C15:D15"/>
    <mergeCell ref="E15:G15"/>
    <mergeCell ref="H15:I15"/>
    <mergeCell ref="J15:K15"/>
  </mergeCells>
  <conditionalFormatting sqref="H7:I7">
    <cfRule type="cellIs" priority="1" dxfId="0" operator="notEqual" stopIfTrue="1">
      <formula>$H$6</formula>
    </cfRule>
  </conditionalFormatting>
  <conditionalFormatting sqref="J7:K7">
    <cfRule type="cellIs" priority="2" dxfId="0" operator="notEqual" stopIfTrue="1">
      <formula>$J$6</formula>
    </cfRule>
  </conditionalFormatting>
  <printOptions horizontalCentered="1"/>
  <pageMargins left="0.8661417322834646" right="0.3937007874015748" top="0.3937007874015748" bottom="0.3937007874015748" header="0.5118110236220472" footer="0.2755905511811024"/>
  <pageSetup blackAndWhite="1"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7"/>
  <sheetViews>
    <sheetView showGridLines="0" showRowColHeaders="0" workbookViewId="0" topLeftCell="A1">
      <selection activeCell="C4" sqref="C4"/>
    </sheetView>
  </sheetViews>
  <sheetFormatPr defaultColWidth="9.00390625" defaultRowHeight="12.75"/>
  <cols>
    <col min="1" max="1" width="2.50390625" style="1" customWidth="1"/>
    <col min="2" max="2" width="19.125" style="1" customWidth="1"/>
    <col min="3" max="6" width="15.875" style="1" customWidth="1"/>
    <col min="7" max="7" width="2.375" style="1" customWidth="1"/>
    <col min="8" max="16384" width="9.125" style="1" hidden="1" customWidth="1"/>
  </cols>
  <sheetData>
    <row r="2" spans="2:4" ht="12.75">
      <c r="B2" s="22" t="s">
        <v>1</v>
      </c>
      <c r="C2" s="23" t="s">
        <v>137</v>
      </c>
      <c r="D2" s="1" t="s">
        <v>136</v>
      </c>
    </row>
    <row r="3" spans="2:3" ht="12.75">
      <c r="B3" s="22" t="s">
        <v>2</v>
      </c>
      <c r="C3" s="24">
        <v>39813</v>
      </c>
    </row>
    <row r="5" spans="2:6" ht="12.75">
      <c r="B5" s="277" t="s">
        <v>100</v>
      </c>
      <c r="C5" s="66">
        <v>0.01</v>
      </c>
      <c r="D5" s="66">
        <v>-0.84</v>
      </c>
      <c r="E5" s="66">
        <v>-0.26</v>
      </c>
      <c r="F5" s="66">
        <v>0.16</v>
      </c>
    </row>
    <row r="6" spans="2:6" ht="12.75">
      <c r="B6" s="278"/>
      <c r="C6" s="65">
        <f>'Str. 1 w "0"'!Q46</f>
        <v>41665.32999999914</v>
      </c>
      <c r="D6" s="65">
        <f>'Str. 1 w "0"'!R46</f>
        <v>0</v>
      </c>
      <c r="E6" s="65">
        <f>'Str. 1 w "0"'!Q48-0.76</f>
        <v>-97963.14000000081</v>
      </c>
      <c r="F6" s="65">
        <f>'Str. 1 w "0"'!R48</f>
        <v>0</v>
      </c>
    </row>
    <row r="7" spans="2:6" ht="12.75">
      <c r="B7" s="55"/>
      <c r="C7" s="64"/>
      <c r="D7" s="64"/>
      <c r="E7" s="64"/>
      <c r="F7" s="64"/>
    </row>
  </sheetData>
  <mergeCells count="1">
    <mergeCell ref="B5:B6"/>
  </mergeCells>
  <conditionalFormatting sqref="C6:F6">
    <cfRule type="expression" priority="1" dxfId="1" stopIfTrue="1">
      <formula>C5&lt;&gt;0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8"/>
  <sheetViews>
    <sheetView showGridLines="0" showRowColHeaders="0" zoomScale="112" zoomScaleNormal="112" workbookViewId="0" topLeftCell="A33">
      <selection activeCell="C46" sqref="C46:D46"/>
    </sheetView>
  </sheetViews>
  <sheetFormatPr defaultColWidth="9.00390625" defaultRowHeight="12.75"/>
  <cols>
    <col min="1" max="1" width="0.6171875" style="34" customWidth="1"/>
    <col min="2" max="3" width="12.875" style="34" customWidth="1"/>
    <col min="4" max="4" width="14.375" style="34" customWidth="1"/>
    <col min="5" max="5" width="12.875" style="34" customWidth="1"/>
    <col min="6" max="6" width="10.875" style="34" customWidth="1"/>
    <col min="7" max="7" width="9.125" style="34" customWidth="1"/>
    <col min="8" max="8" width="12.875" style="34" customWidth="1"/>
    <col min="9" max="9" width="15.50390625" style="34" customWidth="1"/>
    <col min="10" max="11" width="12.875" style="34" customWidth="1"/>
    <col min="12" max="12" width="0.5" style="34" customWidth="1"/>
    <col min="13" max="13" width="9.125" style="34" hidden="1" customWidth="1"/>
    <col min="14" max="15" width="18.625" style="34" hidden="1" customWidth="1"/>
    <col min="16" max="16" width="9.125" style="34" hidden="1" customWidth="1"/>
    <col min="17" max="18" width="14.00390625" style="34" hidden="1" customWidth="1"/>
    <col min="19" max="16384" width="9.125" style="34" hidden="1" customWidth="1"/>
  </cols>
  <sheetData>
    <row r="1" ht="2.25" customHeight="1" thickBot="1"/>
    <row r="2" spans="2:11" ht="13.5" thickBot="1">
      <c r="B2" s="338" t="s">
        <v>0</v>
      </c>
      <c r="C2" s="339"/>
      <c r="D2" s="339"/>
      <c r="E2" s="339"/>
      <c r="F2" s="339"/>
      <c r="G2" s="339"/>
      <c r="H2" s="339"/>
      <c r="I2" s="339"/>
      <c r="J2" s="339"/>
      <c r="K2" s="340"/>
    </row>
    <row r="3" spans="2:11" ht="12.75">
      <c r="B3" s="332" t="s">
        <v>66</v>
      </c>
      <c r="C3" s="333"/>
      <c r="D3" s="333"/>
      <c r="E3" s="334"/>
      <c r="F3" s="318" t="str">
        <f>"Rb-30 "&amp;Dane!C2&amp;"
sprawozdanie z wykonania planów
finansowych zakładów budżetowych
za okres od poczatku roku"&amp;"
do dnia "&amp;TEXT(Dane!C3,"d-mm-rrrr")&amp;" r."</f>
        <v>Rb-30 roczne
sprawozdanie z wykonania planów
finansowych zakładów budżetowych
za okres od poczatku roku
do dnia 31-12-2008 r.</v>
      </c>
      <c r="G3" s="319"/>
      <c r="H3" s="319"/>
      <c r="I3" s="319"/>
      <c r="J3" s="325" t="s">
        <v>3</v>
      </c>
      <c r="K3" s="326"/>
    </row>
    <row r="4" spans="2:11" ht="18.75" customHeight="1">
      <c r="B4" s="314" t="s">
        <v>74</v>
      </c>
      <c r="C4" s="327"/>
      <c r="D4" s="327"/>
      <c r="E4" s="328"/>
      <c r="F4" s="320"/>
      <c r="G4" s="321"/>
      <c r="H4" s="321"/>
      <c r="I4" s="321"/>
      <c r="J4" s="314" t="s">
        <v>70</v>
      </c>
      <c r="K4" s="315"/>
    </row>
    <row r="5" spans="2:11" ht="18.75" customHeight="1" thickBot="1">
      <c r="B5" s="329"/>
      <c r="C5" s="330"/>
      <c r="D5" s="330"/>
      <c r="E5" s="331"/>
      <c r="F5" s="320"/>
      <c r="G5" s="321"/>
      <c r="H5" s="321"/>
      <c r="I5" s="321"/>
      <c r="J5" s="314"/>
      <c r="K5" s="315"/>
    </row>
    <row r="6" spans="2:11" ht="12.75">
      <c r="B6" s="332" t="s">
        <v>67</v>
      </c>
      <c r="C6" s="333"/>
      <c r="D6" s="333"/>
      <c r="E6" s="334"/>
      <c r="F6" s="320"/>
      <c r="G6" s="321"/>
      <c r="H6" s="321"/>
      <c r="I6" s="321"/>
      <c r="J6" s="314"/>
      <c r="K6" s="315"/>
    </row>
    <row r="7" spans="2:11" ht="25.5" customHeight="1" thickBot="1">
      <c r="B7" s="335">
        <v>890697730</v>
      </c>
      <c r="C7" s="336"/>
      <c r="D7" s="336"/>
      <c r="E7" s="337"/>
      <c r="F7" s="322"/>
      <c r="G7" s="323"/>
      <c r="H7" s="323"/>
      <c r="I7" s="323"/>
      <c r="J7" s="314"/>
      <c r="K7" s="315"/>
    </row>
    <row r="8" spans="2:11" ht="18.75" customHeight="1" thickBot="1">
      <c r="B8" s="342" t="s">
        <v>4</v>
      </c>
      <c r="C8" s="343"/>
      <c r="D8" s="343" t="s">
        <v>34</v>
      </c>
      <c r="E8" s="343"/>
      <c r="F8" s="343"/>
      <c r="G8" s="343"/>
      <c r="H8" s="343"/>
      <c r="I8" s="348"/>
      <c r="J8" s="316"/>
      <c r="K8" s="317"/>
    </row>
    <row r="9" spans="2:11" ht="18.75" customHeight="1" thickBot="1">
      <c r="B9" s="344" t="s">
        <v>5</v>
      </c>
      <c r="C9" s="345"/>
      <c r="D9" s="345" t="s">
        <v>35</v>
      </c>
      <c r="E9" s="345"/>
      <c r="F9" s="345"/>
      <c r="G9" s="345"/>
      <c r="H9" s="345"/>
      <c r="I9" s="349"/>
      <c r="J9" s="351" t="s">
        <v>19</v>
      </c>
      <c r="K9" s="352"/>
    </row>
    <row r="10" spans="2:11" ht="18.75" customHeight="1" thickBot="1">
      <c r="B10" s="346" t="s">
        <v>6</v>
      </c>
      <c r="C10" s="347"/>
      <c r="D10" s="347" t="s">
        <v>65</v>
      </c>
      <c r="E10" s="347"/>
      <c r="F10" s="347"/>
      <c r="G10" s="347"/>
      <c r="H10" s="347"/>
      <c r="I10" s="350"/>
      <c r="J10" s="312" t="s">
        <v>18</v>
      </c>
      <c r="K10" s="313"/>
    </row>
    <row r="11" spans="2:11" ht="12.75">
      <c r="B11" s="305" t="s">
        <v>7</v>
      </c>
      <c r="C11" s="270"/>
      <c r="D11" s="270"/>
      <c r="E11" s="270"/>
      <c r="F11" s="270"/>
      <c r="G11" s="270"/>
      <c r="H11" s="341"/>
      <c r="I11" s="305" t="s">
        <v>68</v>
      </c>
      <c r="J11" s="270"/>
      <c r="K11" s="311"/>
    </row>
    <row r="12" spans="2:11" ht="26.25">
      <c r="B12" s="36" t="s">
        <v>14</v>
      </c>
      <c r="C12" s="37" t="s">
        <v>13</v>
      </c>
      <c r="D12" s="37" t="s">
        <v>12</v>
      </c>
      <c r="E12" s="37" t="s">
        <v>11</v>
      </c>
      <c r="F12" s="37" t="s">
        <v>10</v>
      </c>
      <c r="G12" s="37" t="s">
        <v>9</v>
      </c>
      <c r="H12" s="38" t="s">
        <v>8</v>
      </c>
      <c r="I12" s="36" t="s">
        <v>15</v>
      </c>
      <c r="J12" s="37" t="s">
        <v>16</v>
      </c>
      <c r="K12" s="39" t="s">
        <v>17</v>
      </c>
    </row>
    <row r="13" spans="2:11" ht="9.75" customHeight="1">
      <c r="B13" s="40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2">
        <v>7</v>
      </c>
      <c r="I13" s="40">
        <v>8</v>
      </c>
      <c r="J13" s="41">
        <v>9</v>
      </c>
      <c r="K13" s="43">
        <v>10</v>
      </c>
    </row>
    <row r="14" spans="2:11" ht="34.5" customHeight="1" thickBot="1">
      <c r="B14" s="26">
        <f>'Str. 1'!B14</f>
        <v>0</v>
      </c>
      <c r="C14" s="27">
        <f>'Str. 1'!C14</f>
        <v>0</v>
      </c>
      <c r="D14" s="27">
        <f>'Str. 1'!D14</f>
        <v>0</v>
      </c>
      <c r="E14" s="27">
        <v>0</v>
      </c>
      <c r="F14" s="27">
        <v>0</v>
      </c>
      <c r="G14" s="27">
        <v>0</v>
      </c>
      <c r="H14" s="28">
        <v>100</v>
      </c>
      <c r="I14" s="26">
        <v>0</v>
      </c>
      <c r="J14" s="27">
        <v>700</v>
      </c>
      <c r="K14" s="29">
        <v>70001</v>
      </c>
    </row>
    <row r="15" spans="2:11" ht="21" customHeight="1" thickBot="1">
      <c r="B15" s="324" t="s">
        <v>20</v>
      </c>
      <c r="C15" s="324"/>
      <c r="D15" s="324"/>
      <c r="E15" s="324"/>
      <c r="F15" s="324"/>
      <c r="G15" s="324"/>
      <c r="H15" s="324"/>
      <c r="I15" s="324"/>
      <c r="J15" s="324"/>
      <c r="K15" s="324"/>
    </row>
    <row r="16" spans="2:11" ht="26.25" customHeight="1">
      <c r="B16" s="305" t="s">
        <v>21</v>
      </c>
      <c r="C16" s="270" t="s">
        <v>22</v>
      </c>
      <c r="D16" s="270"/>
      <c r="E16" s="270" t="s">
        <v>23</v>
      </c>
      <c r="F16" s="270"/>
      <c r="G16" s="270"/>
      <c r="H16" s="270"/>
      <c r="I16" s="270"/>
      <c r="J16" s="270"/>
      <c r="K16" s="311"/>
    </row>
    <row r="17" spans="2:11" ht="26.25" customHeight="1" thickBot="1">
      <c r="B17" s="306"/>
      <c r="C17" s="309"/>
      <c r="D17" s="309"/>
      <c r="E17" s="309" t="s">
        <v>24</v>
      </c>
      <c r="F17" s="309"/>
      <c r="G17" s="309"/>
      <c r="H17" s="309" t="s">
        <v>25</v>
      </c>
      <c r="I17" s="309"/>
      <c r="J17" s="309" t="s">
        <v>26</v>
      </c>
      <c r="K17" s="310"/>
    </row>
    <row r="18" spans="2:11" ht="9.75" customHeight="1" thickBot="1">
      <c r="B18" s="44">
        <v>11</v>
      </c>
      <c r="C18" s="307">
        <v>12</v>
      </c>
      <c r="D18" s="307"/>
      <c r="E18" s="307">
        <v>13</v>
      </c>
      <c r="F18" s="307"/>
      <c r="G18" s="307"/>
      <c r="H18" s="307">
        <v>5</v>
      </c>
      <c r="I18" s="307"/>
      <c r="J18" s="307">
        <v>15</v>
      </c>
      <c r="K18" s="308"/>
    </row>
    <row r="19" spans="2:15" ht="26.25" customHeight="1">
      <c r="B19" s="35" t="s">
        <v>27</v>
      </c>
      <c r="C19" s="303">
        <f>IF('Str. 1'!C19&lt;&gt;"",'Str. 1'!C19,"")</f>
        <v>83</v>
      </c>
      <c r="D19" s="304"/>
      <c r="E19" s="293">
        <f>IF('Str. 1'!E19&lt;&gt;"",'Str. 1'!E19,"")</f>
        <v>4830000</v>
      </c>
      <c r="F19" s="299"/>
      <c r="G19" s="300"/>
      <c r="H19" s="293">
        <f>IF('Str. 1'!H19&lt;&gt;"",'Str. 1'!H19+Dane!C5,"")</f>
        <v>4645300.279999999</v>
      </c>
      <c r="I19" s="300"/>
      <c r="J19" s="293"/>
      <c r="K19" s="294"/>
      <c r="N19" s="58">
        <f>IF(H19&lt;&gt;"",ROUND(H19,0),0)</f>
        <v>4645300</v>
      </c>
      <c r="O19" s="58">
        <f>IF(J19&lt;&gt;"",ROUND(J19,0),0)</f>
        <v>0</v>
      </c>
    </row>
    <row r="20" spans="2:15" ht="26.25" customHeight="1">
      <c r="B20" s="45" t="s">
        <v>27</v>
      </c>
      <c r="C20" s="301">
        <f>IF('Str. 1'!C20&lt;&gt;"",'Str. 1'!C20,"")</f>
        <v>84</v>
      </c>
      <c r="D20" s="302"/>
      <c r="E20" s="285">
        <f>IF('Str. 1'!E20&lt;&gt;"",'Str. 1'!E20,"")</f>
        <v>477000</v>
      </c>
      <c r="F20" s="286"/>
      <c r="G20" s="287"/>
      <c r="H20" s="285">
        <f>IF('Str. 1'!H20&lt;&gt;"",'Str. 1'!H20,"")</f>
        <v>371961.03</v>
      </c>
      <c r="I20" s="287"/>
      <c r="J20" s="285">
        <f>IF('Str. 1'!J20&lt;&gt;"",'Str. 1'!J20,"")</f>
      </c>
      <c r="K20" s="288"/>
      <c r="N20" s="58">
        <f aca="true" t="shared" si="0" ref="N20:N45">IF(H20&lt;&gt;"",ROUND(H20,0),0)</f>
        <v>371961</v>
      </c>
      <c r="O20" s="58">
        <f aca="true" t="shared" si="1" ref="O20:O45">IF(J20&lt;&gt;"",ROUND(J20,0),0)</f>
        <v>0</v>
      </c>
    </row>
    <row r="21" spans="2:15" ht="26.25" customHeight="1">
      <c r="B21" s="45" t="s">
        <v>27</v>
      </c>
      <c r="C21" s="301">
        <f>IF('Str. 1'!C21&lt;&gt;"",'Str. 1'!C21,"")</f>
        <v>92</v>
      </c>
      <c r="D21" s="302"/>
      <c r="E21" s="285">
        <f>IF('Str. 1'!E21&lt;&gt;"",'Str. 1'!E21,"")</f>
        <v>50000</v>
      </c>
      <c r="F21" s="286"/>
      <c r="G21" s="287"/>
      <c r="H21" s="285">
        <f>IF('Str. 1'!H21&lt;&gt;"",'Str. 1'!H21,"")</f>
        <v>52177.39</v>
      </c>
      <c r="I21" s="287"/>
      <c r="J21" s="285">
        <f>IF('Str. 1'!J21&lt;&gt;"",'Str. 1'!J21,"")</f>
      </c>
      <c r="K21" s="288"/>
      <c r="N21" s="58">
        <f t="shared" si="0"/>
        <v>52177</v>
      </c>
      <c r="O21" s="58">
        <f t="shared" si="1"/>
        <v>0</v>
      </c>
    </row>
    <row r="22" spans="2:15" ht="26.25" customHeight="1">
      <c r="B22" s="45" t="s">
        <v>27</v>
      </c>
      <c r="C22" s="301">
        <f>IF('Str. 1'!C22&lt;&gt;"",'Str. 1'!C22,"")</f>
        <v>97</v>
      </c>
      <c r="D22" s="302"/>
      <c r="E22" s="285">
        <f>IF('Str. 1'!E22&lt;&gt;"",'Str. 1'!E22,"")</f>
        <v>606000</v>
      </c>
      <c r="F22" s="286"/>
      <c r="G22" s="287"/>
      <c r="H22" s="285">
        <v>495823</v>
      </c>
      <c r="I22" s="287"/>
      <c r="J22" s="285"/>
      <c r="K22" s="288"/>
      <c r="N22" s="58">
        <f t="shared" si="0"/>
        <v>495823</v>
      </c>
      <c r="O22" s="58">
        <f t="shared" si="1"/>
        <v>0</v>
      </c>
    </row>
    <row r="23" spans="2:15" ht="26.25" customHeight="1">
      <c r="B23" s="45" t="s">
        <v>27</v>
      </c>
      <c r="C23" s="301"/>
      <c r="D23" s="302"/>
      <c r="E23" s="285">
        <f>IF('Str. 1'!E23&lt;&gt;"",'Str. 1'!E23,"")</f>
      </c>
      <c r="F23" s="286"/>
      <c r="G23" s="287"/>
      <c r="H23" s="285">
        <f>IF('Str. 1'!H23&lt;&gt;"",'Str. 1'!H23,"")</f>
      </c>
      <c r="I23" s="287"/>
      <c r="J23" s="285">
        <f>IF('Str. 1'!J23&lt;&gt;"",'Str. 1'!J23,"")</f>
      </c>
      <c r="K23" s="288"/>
      <c r="N23" s="58">
        <f t="shared" si="0"/>
        <v>0</v>
      </c>
      <c r="O23" s="58">
        <f t="shared" si="1"/>
        <v>0</v>
      </c>
    </row>
    <row r="24" spans="2:15" ht="26.25" customHeight="1">
      <c r="B24" s="45" t="s">
        <v>27</v>
      </c>
      <c r="C24" s="301">
        <f>IF('Str. 1'!C24&lt;&gt;"",'Str. 1'!C24,"")</f>
      </c>
      <c r="D24" s="302"/>
      <c r="E24" s="285">
        <f>IF('Str. 1'!E24&lt;&gt;"",'Str. 1'!E24,"")</f>
      </c>
      <c r="F24" s="286"/>
      <c r="G24" s="287"/>
      <c r="H24" s="285">
        <f>IF('Str. 1'!H24&lt;&gt;"",'Str. 1'!H24,"")</f>
      </c>
      <c r="I24" s="287"/>
      <c r="J24" s="285">
        <f>IF('Str. 1'!J24&lt;&gt;"",'Str. 1'!J24,"")</f>
      </c>
      <c r="K24" s="288"/>
      <c r="N24" s="58">
        <f t="shared" si="0"/>
        <v>0</v>
      </c>
      <c r="O24" s="58">
        <f t="shared" si="1"/>
        <v>0</v>
      </c>
    </row>
    <row r="25" spans="2:15" ht="26.25" customHeight="1">
      <c r="B25" s="45" t="s">
        <v>27</v>
      </c>
      <c r="C25" s="301">
        <f>IF('Str. 1'!C25&lt;&gt;"",'Str. 1'!C25,"")</f>
      </c>
      <c r="D25" s="302"/>
      <c r="E25" s="285">
        <f>IF('Str. 1'!E25&lt;&gt;"",'Str. 1'!E25,"")</f>
      </c>
      <c r="F25" s="286"/>
      <c r="G25" s="287"/>
      <c r="H25" s="285">
        <f>IF('Str. 1'!H25&lt;&gt;"",'Str. 1'!H25,"")</f>
      </c>
      <c r="I25" s="287"/>
      <c r="J25" s="285">
        <f>IF('Str. 1'!J25&lt;&gt;"",'Str. 1'!J25,"")</f>
      </c>
      <c r="K25" s="288"/>
      <c r="N25" s="58">
        <f t="shared" si="0"/>
        <v>0</v>
      </c>
      <c r="O25" s="58">
        <f t="shared" si="1"/>
        <v>0</v>
      </c>
    </row>
    <row r="26" spans="2:15" ht="26.25" customHeight="1">
      <c r="B26" s="45" t="s">
        <v>27</v>
      </c>
      <c r="C26" s="301">
        <f>IF('Str. 1'!C26&lt;&gt;"",'Str. 1'!C26,"")</f>
      </c>
      <c r="D26" s="302"/>
      <c r="E26" s="285">
        <f>IF('Str. 1'!E26&lt;&gt;"",'Str. 1'!E26,"")</f>
      </c>
      <c r="F26" s="286"/>
      <c r="G26" s="287"/>
      <c r="H26" s="285">
        <f>IF('Str. 1'!H26&lt;&gt;"",'Str. 1'!H26,"")</f>
      </c>
      <c r="I26" s="287"/>
      <c r="J26" s="285">
        <f>IF('Str. 1'!J26&lt;&gt;"",'Str. 1'!J26,"")</f>
      </c>
      <c r="K26" s="288"/>
      <c r="N26" s="58">
        <f t="shared" si="0"/>
        <v>0</v>
      </c>
      <c r="O26" s="58">
        <f t="shared" si="1"/>
        <v>0</v>
      </c>
    </row>
    <row r="27" spans="2:15" ht="26.25" customHeight="1">
      <c r="B27" s="45" t="s">
        <v>27</v>
      </c>
      <c r="C27" s="301">
        <f>IF('Str. 1'!C27&lt;&gt;"",'Str. 1'!C27,"")</f>
      </c>
      <c r="D27" s="302"/>
      <c r="E27" s="285">
        <f>IF('Str. 1'!E27&lt;&gt;"",'Str. 1'!E27,"")</f>
      </c>
      <c r="F27" s="286"/>
      <c r="G27" s="287"/>
      <c r="H27" s="285">
        <f>IF('Str. 1'!H27&lt;&gt;"",'Str. 1'!H27,"")</f>
      </c>
      <c r="I27" s="287"/>
      <c r="J27" s="285">
        <f>IF('Str. 1'!J27&lt;&gt;"",'Str. 1'!J27,"")</f>
      </c>
      <c r="K27" s="288"/>
      <c r="N27" s="58">
        <f t="shared" si="0"/>
        <v>0</v>
      </c>
      <c r="O27" s="58">
        <f t="shared" si="1"/>
        <v>0</v>
      </c>
    </row>
    <row r="28" spans="2:15" ht="26.25" customHeight="1">
      <c r="B28" s="45" t="s">
        <v>27</v>
      </c>
      <c r="C28" s="301">
        <f>IF('Str. 1'!C28&lt;&gt;"",'Str. 1'!C28,"")</f>
      </c>
      <c r="D28" s="302"/>
      <c r="E28" s="285">
        <f>IF('Str. 1'!E28&lt;&gt;"",'Str. 1'!E28,"")</f>
      </c>
      <c r="F28" s="286"/>
      <c r="G28" s="287"/>
      <c r="H28" s="285">
        <f>IF('Str. 1'!H28&lt;&gt;"",'Str. 1'!H28,"")</f>
      </c>
      <c r="I28" s="287"/>
      <c r="J28" s="285">
        <f>IF('Str. 1'!J28&lt;&gt;"",'Str. 1'!J28,"")</f>
      </c>
      <c r="K28" s="288"/>
      <c r="N28" s="58">
        <f t="shared" si="0"/>
        <v>0</v>
      </c>
      <c r="O28" s="58">
        <f t="shared" si="1"/>
        <v>0</v>
      </c>
    </row>
    <row r="29" spans="2:15" ht="26.25" customHeight="1">
      <c r="B29" s="45" t="s">
        <v>27</v>
      </c>
      <c r="C29" s="301">
        <f>IF('Str. 1'!C29&lt;&gt;"",'Str. 1'!C29,"")</f>
      </c>
      <c r="D29" s="302"/>
      <c r="E29" s="285">
        <f>IF('Str. 1'!E29&lt;&gt;"",'Str. 1'!E29,"")</f>
      </c>
      <c r="F29" s="286"/>
      <c r="G29" s="287"/>
      <c r="H29" s="285">
        <f>IF('Str. 1'!H29&lt;&gt;"",'Str. 1'!H29,"")</f>
      </c>
      <c r="I29" s="287"/>
      <c r="J29" s="285">
        <f>IF('Str. 1'!J29&lt;&gt;"",'Str. 1'!J29,"")</f>
      </c>
      <c r="K29" s="288"/>
      <c r="N29" s="58">
        <f t="shared" si="0"/>
        <v>0</v>
      </c>
      <c r="O29" s="58">
        <f t="shared" si="1"/>
        <v>0</v>
      </c>
    </row>
    <row r="30" spans="2:15" ht="26.25" customHeight="1">
      <c r="B30" s="45" t="s">
        <v>27</v>
      </c>
      <c r="C30" s="301">
        <f>IF('Str. 1'!C30&lt;&gt;"",'Str. 1'!C30,"")</f>
      </c>
      <c r="D30" s="302"/>
      <c r="E30" s="285">
        <f>IF('Str. 1'!E30&lt;&gt;"",'Str. 1'!E30,"")</f>
      </c>
      <c r="F30" s="286"/>
      <c r="G30" s="287"/>
      <c r="H30" s="285">
        <f>IF('Str. 1'!H30&lt;&gt;"",'Str. 1'!H30,"")</f>
      </c>
      <c r="I30" s="287"/>
      <c r="J30" s="285">
        <f>IF('Str. 1'!J30&lt;&gt;"",'Str. 1'!J30,"")</f>
      </c>
      <c r="K30" s="288"/>
      <c r="N30" s="58">
        <f t="shared" si="0"/>
        <v>0</v>
      </c>
      <c r="O30" s="58">
        <f t="shared" si="1"/>
        <v>0</v>
      </c>
    </row>
    <row r="31" spans="2:15" ht="26.25" customHeight="1">
      <c r="B31" s="45" t="s">
        <v>27</v>
      </c>
      <c r="C31" s="301">
        <f>IF('Str. 1'!C31&lt;&gt;"",'Str. 1'!C31,"")</f>
      </c>
      <c r="D31" s="302"/>
      <c r="E31" s="285">
        <f>IF('Str. 1'!E31&lt;&gt;"",'Str. 1'!E31,"")</f>
      </c>
      <c r="F31" s="286"/>
      <c r="G31" s="287"/>
      <c r="H31" s="285">
        <f>IF('Str. 1'!H31&lt;&gt;"",'Str. 1'!H31,"")</f>
      </c>
      <c r="I31" s="287"/>
      <c r="J31" s="285">
        <f>IF('Str. 1'!J31&lt;&gt;"",'Str. 1'!J31,"")</f>
      </c>
      <c r="K31" s="288"/>
      <c r="N31" s="58">
        <f t="shared" si="0"/>
        <v>0</v>
      </c>
      <c r="O31" s="58">
        <f t="shared" si="1"/>
        <v>0</v>
      </c>
    </row>
    <row r="32" spans="2:15" ht="26.25" customHeight="1">
      <c r="B32" s="45" t="s">
        <v>27</v>
      </c>
      <c r="C32" s="301">
        <f>IF('Str. 1'!C32&lt;&gt;"",'Str. 1'!C32,"")</f>
      </c>
      <c r="D32" s="302"/>
      <c r="E32" s="285">
        <f>IF('Str. 1'!E32&lt;&gt;"",'Str. 1'!E32,"")</f>
      </c>
      <c r="F32" s="286"/>
      <c r="G32" s="287"/>
      <c r="H32" s="285">
        <f>IF('Str. 1'!H32&lt;&gt;"",'Str. 1'!H32,"")</f>
      </c>
      <c r="I32" s="287"/>
      <c r="J32" s="285">
        <f>IF('Str. 1'!J32&lt;&gt;"",'Str. 1'!J32,"")</f>
      </c>
      <c r="K32" s="288"/>
      <c r="N32" s="58">
        <f t="shared" si="0"/>
        <v>0</v>
      </c>
      <c r="O32" s="58">
        <f t="shared" si="1"/>
        <v>0</v>
      </c>
    </row>
    <row r="33" spans="2:15" ht="26.25" customHeight="1">
      <c r="B33" s="45" t="s">
        <v>27</v>
      </c>
      <c r="C33" s="301">
        <f>IF('Str. 1'!C33&lt;&gt;"",'Str. 1'!C33,"")</f>
      </c>
      <c r="D33" s="302"/>
      <c r="E33" s="285">
        <f>IF('Str. 1'!E33&lt;&gt;"",'Str. 1'!E33,"")</f>
      </c>
      <c r="F33" s="286"/>
      <c r="G33" s="287"/>
      <c r="H33" s="285">
        <f>IF('Str. 1'!H33&lt;&gt;"",'Str. 1'!H33,"")</f>
      </c>
      <c r="I33" s="287"/>
      <c r="J33" s="285">
        <f>IF('Str. 1'!J33&lt;&gt;"",'Str. 1'!J33,"")</f>
      </c>
      <c r="K33" s="288"/>
      <c r="N33" s="58">
        <f t="shared" si="0"/>
        <v>0</v>
      </c>
      <c r="O33" s="58">
        <f t="shared" si="1"/>
        <v>0</v>
      </c>
    </row>
    <row r="34" spans="2:15" ht="26.25" customHeight="1">
      <c r="B34" s="45" t="s">
        <v>27</v>
      </c>
      <c r="C34" s="301">
        <f>IF('Str. 1'!C34&lt;&gt;"",'Str. 1'!C34,"")</f>
      </c>
      <c r="D34" s="302"/>
      <c r="E34" s="285">
        <f>IF('Str. 1'!E34&lt;&gt;"",'Str. 1'!E34,"")</f>
      </c>
      <c r="F34" s="286"/>
      <c r="G34" s="287"/>
      <c r="H34" s="285">
        <f>IF('Str. 1'!H34&lt;&gt;"",'Str. 1'!H34,"")</f>
      </c>
      <c r="I34" s="287"/>
      <c r="J34" s="285">
        <f>IF('Str. 1'!J34&lt;&gt;"",'Str. 1'!J34,"")</f>
      </c>
      <c r="K34" s="288"/>
      <c r="N34" s="58">
        <f t="shared" si="0"/>
        <v>0</v>
      </c>
      <c r="O34" s="58">
        <f t="shared" si="1"/>
        <v>0</v>
      </c>
    </row>
    <row r="35" spans="2:15" ht="26.25" customHeight="1">
      <c r="B35" s="45" t="s">
        <v>27</v>
      </c>
      <c r="C35" s="301">
        <f>IF('Str. 1'!C35&lt;&gt;"",'Str. 1'!C35,"")</f>
      </c>
      <c r="D35" s="302"/>
      <c r="E35" s="285">
        <f>IF('Str. 1'!E35&lt;&gt;"",'Str. 1'!E35,"")</f>
      </c>
      <c r="F35" s="286"/>
      <c r="G35" s="287"/>
      <c r="H35" s="285">
        <f>IF('Str. 1'!H35&lt;&gt;"",'Str. 1'!H35,"")</f>
      </c>
      <c r="I35" s="287"/>
      <c r="J35" s="285">
        <f>IF('Str. 1'!J35&lt;&gt;"",'Str. 1'!J35,"")</f>
      </c>
      <c r="K35" s="288"/>
      <c r="N35" s="58">
        <f t="shared" si="0"/>
        <v>0</v>
      </c>
      <c r="O35" s="58">
        <f t="shared" si="1"/>
        <v>0</v>
      </c>
    </row>
    <row r="36" spans="2:15" ht="26.25" customHeight="1">
      <c r="B36" s="45" t="s">
        <v>27</v>
      </c>
      <c r="C36" s="301">
        <f>IF('Str. 1'!C36&lt;&gt;"",'Str. 1'!C36,"")</f>
      </c>
      <c r="D36" s="302"/>
      <c r="E36" s="285">
        <f>IF('Str. 1'!E36&lt;&gt;"",'Str. 1'!E36,"")</f>
      </c>
      <c r="F36" s="286"/>
      <c r="G36" s="287"/>
      <c r="H36" s="285">
        <f>IF('Str. 1'!H36&lt;&gt;"",'Str. 1'!H36,"")</f>
      </c>
      <c r="I36" s="287"/>
      <c r="J36" s="285">
        <f>IF('Str. 1'!J36&lt;&gt;"",'Str. 1'!J36,"")</f>
      </c>
      <c r="K36" s="288"/>
      <c r="N36" s="58">
        <f t="shared" si="0"/>
        <v>0</v>
      </c>
      <c r="O36" s="58">
        <f t="shared" si="1"/>
        <v>0</v>
      </c>
    </row>
    <row r="37" spans="2:15" ht="26.25" customHeight="1">
      <c r="B37" s="45" t="s">
        <v>27</v>
      </c>
      <c r="C37" s="301">
        <f>IF('Str. 1'!C37&lt;&gt;"",'Str. 1'!C37,"")</f>
      </c>
      <c r="D37" s="302"/>
      <c r="E37" s="285">
        <f>IF('Str. 1'!E37&lt;&gt;"",'Str. 1'!E37,"")</f>
      </c>
      <c r="F37" s="286"/>
      <c r="G37" s="287"/>
      <c r="H37" s="285">
        <f>IF('Str. 1'!H37&lt;&gt;"",'Str. 1'!H37,"")</f>
      </c>
      <c r="I37" s="287"/>
      <c r="J37" s="285">
        <f>IF('Str. 1'!J37&lt;&gt;"",'Str. 1'!J37,"")</f>
      </c>
      <c r="K37" s="288"/>
      <c r="N37" s="58">
        <f t="shared" si="0"/>
        <v>0</v>
      </c>
      <c r="O37" s="58">
        <f t="shared" si="1"/>
        <v>0</v>
      </c>
    </row>
    <row r="38" spans="2:15" ht="26.25" customHeight="1">
      <c r="B38" s="45" t="s">
        <v>27</v>
      </c>
      <c r="C38" s="301">
        <f>IF('Str. 1'!C38&lt;&gt;"",'Str. 1'!C38,"")</f>
      </c>
      <c r="D38" s="302"/>
      <c r="E38" s="285">
        <f>IF('Str. 1'!E38&lt;&gt;"",'Str. 1'!E38,"")</f>
      </c>
      <c r="F38" s="286"/>
      <c r="G38" s="287"/>
      <c r="H38" s="285">
        <f>IF('Str. 1'!H38&lt;&gt;"",'Str. 1'!H38,"")</f>
      </c>
      <c r="I38" s="287"/>
      <c r="J38" s="285">
        <f>IF('Str. 1'!J38&lt;&gt;"",'Str. 1'!J38,"")</f>
      </c>
      <c r="K38" s="288"/>
      <c r="N38" s="58">
        <f t="shared" si="0"/>
        <v>0</v>
      </c>
      <c r="O38" s="58">
        <f t="shared" si="1"/>
        <v>0</v>
      </c>
    </row>
    <row r="39" spans="2:15" ht="26.25" customHeight="1">
      <c r="B39" s="45" t="s">
        <v>27</v>
      </c>
      <c r="C39" s="301">
        <f>IF('Str. 1'!C39&lt;&gt;"",'Str. 1'!C39,"")</f>
      </c>
      <c r="D39" s="302"/>
      <c r="E39" s="285">
        <f>IF('Str. 1'!E39&lt;&gt;"",'Str. 1'!E39,"")</f>
      </c>
      <c r="F39" s="286"/>
      <c r="G39" s="287"/>
      <c r="H39" s="285">
        <f>IF('Str. 1'!H39&lt;&gt;"",'Str. 1'!H39,"")</f>
      </c>
      <c r="I39" s="287"/>
      <c r="J39" s="285">
        <f>IF('Str. 1'!J39&lt;&gt;"",'Str. 1'!J39,"")</f>
      </c>
      <c r="K39" s="288"/>
      <c r="N39" s="58">
        <f t="shared" si="0"/>
        <v>0</v>
      </c>
      <c r="O39" s="58">
        <f t="shared" si="1"/>
        <v>0</v>
      </c>
    </row>
    <row r="40" spans="2:15" ht="26.25" customHeight="1">
      <c r="B40" s="45" t="s">
        <v>27</v>
      </c>
      <c r="C40" s="301">
        <f>IF('Str. 1'!C40&lt;&gt;"",'Str. 1'!C40,"")</f>
      </c>
      <c r="D40" s="302"/>
      <c r="E40" s="285">
        <f>IF('Str. 1'!E40&lt;&gt;"",'Str. 1'!E40,"")</f>
      </c>
      <c r="F40" s="286"/>
      <c r="G40" s="287"/>
      <c r="H40" s="285">
        <f>IF('Str. 1'!H40&lt;&gt;"",'Str. 1'!H40,"")</f>
      </c>
      <c r="I40" s="287"/>
      <c r="J40" s="285">
        <f>IF('Str. 1'!J40&lt;&gt;"",'Str. 1'!J40,"")</f>
      </c>
      <c r="K40" s="288"/>
      <c r="N40" s="58">
        <f t="shared" si="0"/>
        <v>0</v>
      </c>
      <c r="O40" s="58">
        <f t="shared" si="1"/>
        <v>0</v>
      </c>
    </row>
    <row r="41" spans="2:15" ht="26.25" customHeight="1">
      <c r="B41" s="45" t="s">
        <v>27</v>
      </c>
      <c r="C41" s="301">
        <f>IF('Str. 1'!C41&lt;&gt;"",'Str. 1'!C41,"")</f>
      </c>
      <c r="D41" s="302"/>
      <c r="E41" s="285">
        <f>IF('Str. 1'!E41&lt;&gt;"",'Str. 1'!E41,"")</f>
      </c>
      <c r="F41" s="286"/>
      <c r="G41" s="287"/>
      <c r="H41" s="285">
        <f>IF('Str. 1'!H41&lt;&gt;"",'Str. 1'!H41,"")</f>
      </c>
      <c r="I41" s="287"/>
      <c r="J41" s="285">
        <f>IF('Str. 1'!J41&lt;&gt;"",'Str. 1'!J41,"")</f>
      </c>
      <c r="K41" s="288"/>
      <c r="N41" s="58">
        <f t="shared" si="0"/>
        <v>0</v>
      </c>
      <c r="O41" s="58">
        <f t="shared" si="1"/>
        <v>0</v>
      </c>
    </row>
    <row r="42" spans="2:15" ht="26.25" customHeight="1">
      <c r="B42" s="45" t="s">
        <v>27</v>
      </c>
      <c r="C42" s="301">
        <f>IF('Str. 1'!C42&lt;&gt;"",'Str. 1'!C42,"")</f>
      </c>
      <c r="D42" s="302"/>
      <c r="E42" s="285">
        <f>IF('Str. 1'!E42&lt;&gt;"",'Str. 1'!E42,"")</f>
      </c>
      <c r="F42" s="286"/>
      <c r="G42" s="287"/>
      <c r="H42" s="285">
        <f>IF('Str. 1'!H42&lt;&gt;"",'Str. 1'!H42,"")</f>
      </c>
      <c r="I42" s="287"/>
      <c r="J42" s="285">
        <f>IF('Str. 1'!J42&lt;&gt;"",'Str. 1'!J42,"")</f>
      </c>
      <c r="K42" s="288"/>
      <c r="N42" s="58">
        <f t="shared" si="0"/>
        <v>0</v>
      </c>
      <c r="O42" s="58">
        <f t="shared" si="1"/>
        <v>0</v>
      </c>
    </row>
    <row r="43" spans="2:15" ht="26.25" customHeight="1">
      <c r="B43" s="45" t="s">
        <v>27</v>
      </c>
      <c r="C43" s="301">
        <f>IF('Str. 1'!C43&lt;&gt;"",'Str. 1'!C43,"")</f>
      </c>
      <c r="D43" s="302"/>
      <c r="E43" s="285">
        <f>IF('Str. 1'!E43&lt;&gt;"",'Str. 1'!E43,"")</f>
      </c>
      <c r="F43" s="286"/>
      <c r="G43" s="287"/>
      <c r="H43" s="285">
        <f>IF('Str. 1'!H43&lt;&gt;"",'Str. 1'!H43,"")</f>
      </c>
      <c r="I43" s="287"/>
      <c r="J43" s="285">
        <f>IF('Str. 1'!J43&lt;&gt;"",'Str. 1'!J43,"")</f>
      </c>
      <c r="K43" s="288"/>
      <c r="N43" s="58">
        <f t="shared" si="0"/>
        <v>0</v>
      </c>
      <c r="O43" s="58">
        <f t="shared" si="1"/>
        <v>0</v>
      </c>
    </row>
    <row r="44" spans="2:15" ht="26.25" customHeight="1">
      <c r="B44" s="45" t="s">
        <v>27</v>
      </c>
      <c r="C44" s="301" t="s">
        <v>138</v>
      </c>
      <c r="D44" s="302"/>
      <c r="E44" s="285">
        <f>IF('Str. 1'!E44&lt;&gt;"",'Str. 1'!E44,"")</f>
        <v>560000</v>
      </c>
      <c r="F44" s="286"/>
      <c r="G44" s="287"/>
      <c r="H44" s="285">
        <f>IF('Str. 1'!H44&lt;&gt;"",'Str. 1'!H44,"")</f>
        <v>556495.47</v>
      </c>
      <c r="I44" s="287"/>
      <c r="J44" s="285">
        <f>IF('Str. 1'!J44&lt;&gt;"",'Str. 1'!J44,"")</f>
      </c>
      <c r="K44" s="288"/>
      <c r="N44" s="58">
        <f t="shared" si="0"/>
        <v>556495</v>
      </c>
      <c r="O44" s="58">
        <f t="shared" si="1"/>
        <v>0</v>
      </c>
    </row>
    <row r="45" spans="2:15" ht="26.25" customHeight="1">
      <c r="B45" s="45" t="s">
        <v>29</v>
      </c>
      <c r="C45" s="279"/>
      <c r="D45" s="280"/>
      <c r="E45" s="285">
        <f>IF('Str. 1'!E45&lt;&gt;"",'Str. 1'!E45,"")</f>
      </c>
      <c r="F45" s="286"/>
      <c r="G45" s="287"/>
      <c r="H45" s="285">
        <f>IF('Str. 1'!H45&lt;&gt;"",'Str. 1'!H45,"")</f>
      </c>
      <c r="I45" s="287"/>
      <c r="J45" s="285">
        <f>IF('Str. 1'!J45&lt;&gt;"",'Str. 1'!J45,"")</f>
      </c>
      <c r="K45" s="288"/>
      <c r="N45" s="58">
        <f t="shared" si="0"/>
        <v>0</v>
      </c>
      <c r="O45" s="58">
        <f t="shared" si="1"/>
        <v>0</v>
      </c>
    </row>
    <row r="46" spans="2:18" ht="26.25" customHeight="1">
      <c r="B46" s="46" t="s">
        <v>28</v>
      </c>
      <c r="C46" s="295">
        <v>71267</v>
      </c>
      <c r="D46" s="296"/>
      <c r="E46" s="289">
        <f>IF('Str. 1'!E46&lt;&gt;"",'Str. 1'!E46,"")</f>
        <v>6523000</v>
      </c>
      <c r="F46" s="290"/>
      <c r="G46" s="291"/>
      <c r="H46" s="289">
        <v>5987435</v>
      </c>
      <c r="I46" s="291"/>
      <c r="J46" s="289">
        <f>IF('Str. 1'!J46&lt;&gt;"",'Str. 1'!J46,"")</f>
      </c>
      <c r="K46" s="292"/>
      <c r="N46" s="58">
        <f>SUM(N19:N45)</f>
        <v>6121756</v>
      </c>
      <c r="O46" s="58">
        <f>SUM(O19:O45)</f>
        <v>0</v>
      </c>
      <c r="Q46" s="61">
        <f>'Str. 1'!H46-'Str. 1 w "0"'!N46</f>
        <v>41665.32999999914</v>
      </c>
      <c r="R46" s="61">
        <f>'Str. 1'!J46-'Str. 1 w "0"'!O46</f>
        <v>0</v>
      </c>
    </row>
    <row r="47" spans="2:18" ht="26.25" customHeight="1">
      <c r="B47" s="47" t="s">
        <v>29</v>
      </c>
      <c r="C47" s="279" t="s">
        <v>33</v>
      </c>
      <c r="D47" s="280"/>
      <c r="E47" s="285">
        <f>IF('Str. 1'!E47&lt;&gt;"",'Str. 1'!E47,"")</f>
        <v>83945</v>
      </c>
      <c r="F47" s="286"/>
      <c r="G47" s="287"/>
      <c r="H47" s="285">
        <v>223573</v>
      </c>
      <c r="I47" s="287"/>
      <c r="J47" s="285">
        <f>IF('Str. 1'!J47&lt;&gt;"",'Str. 1'!J47+Dane!F5,"")</f>
      </c>
      <c r="K47" s="288"/>
      <c r="N47" s="58">
        <f>IF(H47&lt;&gt;"",ROUND(H47,0),0)</f>
        <v>223573</v>
      </c>
      <c r="O47" s="58">
        <f>IF(J47&lt;&gt;"",ROUND(J47,0),0)</f>
        <v>0</v>
      </c>
      <c r="Q47" s="57"/>
      <c r="R47" s="57"/>
    </row>
    <row r="48" spans="2:18" ht="26.25" customHeight="1" thickBot="1">
      <c r="B48" s="48" t="s">
        <v>30</v>
      </c>
      <c r="C48" s="297" t="s">
        <v>32</v>
      </c>
      <c r="D48" s="298"/>
      <c r="E48" s="281">
        <f>IF('Str. 1'!E48&lt;&gt;"",'Str. 1'!E48,"")</f>
        <v>6606945</v>
      </c>
      <c r="F48" s="284"/>
      <c r="G48" s="283"/>
      <c r="H48" s="281">
        <v>6211008</v>
      </c>
      <c r="I48" s="283"/>
      <c r="J48" s="281">
        <f>IF('Str. 1'!J48&lt;&gt;"",'Str. 1'!J48,"")</f>
      </c>
      <c r="K48" s="282"/>
      <c r="N48" s="58">
        <f>N46+N47</f>
        <v>6345329</v>
      </c>
      <c r="O48" s="58">
        <f>O46+O47</f>
        <v>0</v>
      </c>
      <c r="Q48" s="61">
        <f>'Str. 1'!H48-'Str. 1 w "0"'!N48</f>
        <v>-97962.38000000082</v>
      </c>
      <c r="R48" s="61">
        <f>'Str. 1'!J48-'Str. 1 w "0"'!O48</f>
        <v>0</v>
      </c>
    </row>
  </sheetData>
  <mergeCells count="149">
    <mergeCell ref="C36:D36"/>
    <mergeCell ref="E36:G36"/>
    <mergeCell ref="H36:I36"/>
    <mergeCell ref="J36:K36"/>
    <mergeCell ref="C35:D35"/>
    <mergeCell ref="E35:G35"/>
    <mergeCell ref="H35:I35"/>
    <mergeCell ref="J35:K35"/>
    <mergeCell ref="C34:D34"/>
    <mergeCell ref="E34:G34"/>
    <mergeCell ref="H34:I34"/>
    <mergeCell ref="J34:K34"/>
    <mergeCell ref="C33:D33"/>
    <mergeCell ref="E33:G33"/>
    <mergeCell ref="H33:I33"/>
    <mergeCell ref="J33:K33"/>
    <mergeCell ref="C32:D32"/>
    <mergeCell ref="E32:G32"/>
    <mergeCell ref="H32:I32"/>
    <mergeCell ref="J32:K32"/>
    <mergeCell ref="C31:D31"/>
    <mergeCell ref="E31:G31"/>
    <mergeCell ref="H31:I31"/>
    <mergeCell ref="J31:K31"/>
    <mergeCell ref="C29:D29"/>
    <mergeCell ref="E29:G29"/>
    <mergeCell ref="H29:I29"/>
    <mergeCell ref="C30:D30"/>
    <mergeCell ref="E30:G30"/>
    <mergeCell ref="H30:I30"/>
    <mergeCell ref="C27:D27"/>
    <mergeCell ref="E27:G27"/>
    <mergeCell ref="H27:I27"/>
    <mergeCell ref="C28:D28"/>
    <mergeCell ref="E28:G28"/>
    <mergeCell ref="H28:I28"/>
    <mergeCell ref="J27:K27"/>
    <mergeCell ref="J28:K28"/>
    <mergeCell ref="J29:K29"/>
    <mergeCell ref="J30:K30"/>
    <mergeCell ref="B2:K2"/>
    <mergeCell ref="B11:H11"/>
    <mergeCell ref="I11:K11"/>
    <mergeCell ref="B8:C8"/>
    <mergeCell ref="B9:C9"/>
    <mergeCell ref="B10:C10"/>
    <mergeCell ref="D8:I8"/>
    <mergeCell ref="D9:I9"/>
    <mergeCell ref="D10:I10"/>
    <mergeCell ref="J9:K9"/>
    <mergeCell ref="J10:K10"/>
    <mergeCell ref="J4:K8"/>
    <mergeCell ref="F3:I7"/>
    <mergeCell ref="B15:K15"/>
    <mergeCell ref="J3:K3"/>
    <mergeCell ref="B4:E5"/>
    <mergeCell ref="B3:E3"/>
    <mergeCell ref="B7:E7"/>
    <mergeCell ref="B6:E6"/>
    <mergeCell ref="B16:B17"/>
    <mergeCell ref="J18:K18"/>
    <mergeCell ref="E17:G17"/>
    <mergeCell ref="E18:G18"/>
    <mergeCell ref="H17:I17"/>
    <mergeCell ref="H18:I18"/>
    <mergeCell ref="C16:D17"/>
    <mergeCell ref="C18:D18"/>
    <mergeCell ref="J17:K17"/>
    <mergeCell ref="E16:K16"/>
    <mergeCell ref="C19:D19"/>
    <mergeCell ref="C20:D20"/>
    <mergeCell ref="C21:D21"/>
    <mergeCell ref="C22:D22"/>
    <mergeCell ref="C23:D23"/>
    <mergeCell ref="C24:D24"/>
    <mergeCell ref="C25:D25"/>
    <mergeCell ref="C26:D26"/>
    <mergeCell ref="C37:D37"/>
    <mergeCell ref="C38:D38"/>
    <mergeCell ref="C39:D39"/>
    <mergeCell ref="C40:D40"/>
    <mergeCell ref="C41:D41"/>
    <mergeCell ref="C42:D42"/>
    <mergeCell ref="C43:D43"/>
    <mergeCell ref="C44:D44"/>
    <mergeCell ref="C46:D46"/>
    <mergeCell ref="C48:D48"/>
    <mergeCell ref="E19:G19"/>
    <mergeCell ref="H19:I19"/>
    <mergeCell ref="E21:G21"/>
    <mergeCell ref="H21:I21"/>
    <mergeCell ref="E23:G23"/>
    <mergeCell ref="H23:I23"/>
    <mergeCell ref="E25:G25"/>
    <mergeCell ref="H25:I25"/>
    <mergeCell ref="J19:K19"/>
    <mergeCell ref="E20:G20"/>
    <mergeCell ref="H20:I20"/>
    <mergeCell ref="J20:K20"/>
    <mergeCell ref="J21:K21"/>
    <mergeCell ref="E22:G22"/>
    <mergeCell ref="H22:I22"/>
    <mergeCell ref="J22:K22"/>
    <mergeCell ref="J23:K23"/>
    <mergeCell ref="E24:G24"/>
    <mergeCell ref="H24:I24"/>
    <mergeCell ref="J24:K24"/>
    <mergeCell ref="J25:K25"/>
    <mergeCell ref="E26:G26"/>
    <mergeCell ref="H26:I26"/>
    <mergeCell ref="J26:K26"/>
    <mergeCell ref="E37:G37"/>
    <mergeCell ref="H37:I37"/>
    <mergeCell ref="J37:K37"/>
    <mergeCell ref="E38:G38"/>
    <mergeCell ref="H38:I38"/>
    <mergeCell ref="J38:K38"/>
    <mergeCell ref="E39:G39"/>
    <mergeCell ref="H39:I39"/>
    <mergeCell ref="J39:K39"/>
    <mergeCell ref="E40:G40"/>
    <mergeCell ref="H40:I40"/>
    <mergeCell ref="J40:K40"/>
    <mergeCell ref="E41:G41"/>
    <mergeCell ref="H41:I41"/>
    <mergeCell ref="J41:K41"/>
    <mergeCell ref="E42:G42"/>
    <mergeCell ref="H42:I42"/>
    <mergeCell ref="J42:K42"/>
    <mergeCell ref="E43:G43"/>
    <mergeCell ref="H43:I43"/>
    <mergeCell ref="J43:K43"/>
    <mergeCell ref="E44:G44"/>
    <mergeCell ref="H44:I44"/>
    <mergeCell ref="J44:K44"/>
    <mergeCell ref="J45:K45"/>
    <mergeCell ref="E46:G46"/>
    <mergeCell ref="H46:I46"/>
    <mergeCell ref="J46:K46"/>
    <mergeCell ref="C45:D45"/>
    <mergeCell ref="J48:K48"/>
    <mergeCell ref="H48:I48"/>
    <mergeCell ref="E48:G48"/>
    <mergeCell ref="C47:D47"/>
    <mergeCell ref="E47:G47"/>
    <mergeCell ref="H47:I47"/>
    <mergeCell ref="J47:K47"/>
    <mergeCell ref="E45:G45"/>
    <mergeCell ref="H45:I45"/>
  </mergeCells>
  <printOptions horizontalCentered="1"/>
  <pageMargins left="0.8661417322834646" right="0.3937007874015748" top="0.3937007874015748" bottom="0.2755905511811024" header="0.2755905511811024" footer="0.35433070866141736"/>
  <pageSetup blackAndWhite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4"/>
  <sheetViews>
    <sheetView showGridLines="0" showRowColHeaders="0" view="pageBreakPreview" zoomScaleNormal="112" zoomScaleSheetLayoutView="100" workbookViewId="0" topLeftCell="A38">
      <selection activeCell="J56" sqref="J56:K56"/>
    </sheetView>
  </sheetViews>
  <sheetFormatPr defaultColWidth="9.00390625" defaultRowHeight="12.75"/>
  <cols>
    <col min="1" max="1" width="0.6171875" style="49" customWidth="1"/>
    <col min="2" max="3" width="12.875" style="49" customWidth="1"/>
    <col min="4" max="4" width="14.375" style="49" customWidth="1"/>
    <col min="5" max="5" width="12.875" style="49" customWidth="1"/>
    <col min="6" max="6" width="10.875" style="49" customWidth="1"/>
    <col min="7" max="7" width="9.625" style="49" bestFit="1" customWidth="1"/>
    <col min="8" max="8" width="12.875" style="49" customWidth="1"/>
    <col min="9" max="9" width="15.50390625" style="49" customWidth="1"/>
    <col min="10" max="11" width="12.875" style="49" customWidth="1"/>
    <col min="12" max="12" width="0.5" style="49" customWidth="1"/>
    <col min="13" max="16384" width="0" style="49" hidden="1" customWidth="1"/>
  </cols>
  <sheetData>
    <row r="1" ht="3" customHeight="1"/>
    <row r="2" spans="2:11" ht="21" customHeight="1" thickBot="1">
      <c r="B2" s="386" t="s">
        <v>41</v>
      </c>
      <c r="C2" s="386"/>
      <c r="D2" s="386"/>
      <c r="E2" s="386"/>
      <c r="F2" s="386"/>
      <c r="G2" s="386"/>
      <c r="H2" s="386"/>
      <c r="I2" s="386"/>
      <c r="J2" s="387" t="s">
        <v>73</v>
      </c>
      <c r="K2" s="387"/>
    </row>
    <row r="3" spans="2:11" s="34" customFormat="1" ht="22.5" customHeight="1">
      <c r="B3" s="399" t="s">
        <v>21</v>
      </c>
      <c r="C3" s="401" t="s">
        <v>22</v>
      </c>
      <c r="D3" s="402"/>
      <c r="E3" s="341" t="s">
        <v>36</v>
      </c>
      <c r="F3" s="405"/>
      <c r="G3" s="405"/>
      <c r="H3" s="405"/>
      <c r="I3" s="405"/>
      <c r="J3" s="405"/>
      <c r="K3" s="406"/>
    </row>
    <row r="4" spans="2:11" s="34" customFormat="1" ht="22.5" customHeight="1" thickBot="1">
      <c r="B4" s="400"/>
      <c r="C4" s="403"/>
      <c r="D4" s="404"/>
      <c r="E4" s="407" t="s">
        <v>24</v>
      </c>
      <c r="F4" s="408"/>
      <c r="G4" s="409"/>
      <c r="H4" s="407" t="s">
        <v>25</v>
      </c>
      <c r="I4" s="409"/>
      <c r="J4" s="407" t="s">
        <v>26</v>
      </c>
      <c r="K4" s="410"/>
    </row>
    <row r="5" spans="2:11" s="34" customFormat="1" ht="9.75" customHeight="1" thickBot="1">
      <c r="B5" s="44">
        <v>11</v>
      </c>
      <c r="C5" s="396">
        <v>12</v>
      </c>
      <c r="D5" s="397"/>
      <c r="E5" s="396">
        <v>13</v>
      </c>
      <c r="F5" s="398"/>
      <c r="G5" s="397"/>
      <c r="H5" s="396">
        <v>14</v>
      </c>
      <c r="I5" s="397"/>
      <c r="J5" s="396">
        <v>15</v>
      </c>
      <c r="K5" s="313"/>
    </row>
    <row r="6" spans="2:11" s="34" customFormat="1" ht="26.25" customHeight="1">
      <c r="B6" s="35" t="s">
        <v>37</v>
      </c>
      <c r="C6" s="270">
        <f>IF('Str. 2'!C6&lt;&gt;"",'Str. 2'!C6,"")</f>
        <v>3020</v>
      </c>
      <c r="D6" s="270"/>
      <c r="E6" s="394">
        <v>12500</v>
      </c>
      <c r="F6" s="394"/>
      <c r="G6" s="394"/>
      <c r="H6" s="394">
        <v>12139</v>
      </c>
      <c r="I6" s="394"/>
      <c r="J6" s="394">
        <f>IF('Str. 2'!J6&lt;&gt;"",'Str. 2'!J6,"")</f>
      </c>
      <c r="K6" s="395"/>
    </row>
    <row r="7" spans="2:11" ht="26.25" customHeight="1">
      <c r="B7" s="45" t="s">
        <v>37</v>
      </c>
      <c r="C7" s="256">
        <f>IF('Str. 2'!C7&lt;&gt;"",'Str. 2'!C7,"")</f>
        <v>4010</v>
      </c>
      <c r="D7" s="256"/>
      <c r="E7" s="375">
        <v>2000000</v>
      </c>
      <c r="F7" s="375"/>
      <c r="G7" s="375"/>
      <c r="H7" s="375">
        <v>1947537</v>
      </c>
      <c r="I7" s="375"/>
      <c r="J7" s="375"/>
      <c r="K7" s="376"/>
    </row>
    <row r="8" spans="2:11" ht="26.25" customHeight="1">
      <c r="B8" s="45" t="s">
        <v>37</v>
      </c>
      <c r="C8" s="256">
        <f>IF('Str. 2'!C8&lt;&gt;"",'Str. 2'!C8,"")</f>
        <v>4040</v>
      </c>
      <c r="D8" s="256"/>
      <c r="E8" s="375">
        <v>160000</v>
      </c>
      <c r="F8" s="375"/>
      <c r="G8" s="375"/>
      <c r="H8" s="375">
        <v>150045</v>
      </c>
      <c r="I8" s="375"/>
      <c r="J8" s="375">
        <f>IF('Str. 2'!J8&lt;&gt;"",'Str. 2'!J8,"")</f>
      </c>
      <c r="K8" s="376"/>
    </row>
    <row r="9" spans="2:11" ht="26.25" customHeight="1">
      <c r="B9" s="45" t="s">
        <v>37</v>
      </c>
      <c r="C9" s="256">
        <f>IF('Str. 2'!C9&lt;&gt;"",'Str. 2'!C9,"")</f>
        <v>4110</v>
      </c>
      <c r="D9" s="256"/>
      <c r="E9" s="375">
        <v>380000</v>
      </c>
      <c r="F9" s="375"/>
      <c r="G9" s="375"/>
      <c r="H9" s="375">
        <v>362293</v>
      </c>
      <c r="I9" s="375"/>
      <c r="J9" s="375">
        <f>IF('Str. 2'!J9&lt;&gt;"",'Str. 2'!J9,"")</f>
      </c>
      <c r="K9" s="376"/>
    </row>
    <row r="10" spans="2:11" ht="26.25" customHeight="1">
      <c r="B10" s="45" t="s">
        <v>37</v>
      </c>
      <c r="C10" s="256">
        <f>IF('Str. 2'!C10&lt;&gt;"",'Str. 2'!C10,"")</f>
        <v>4120</v>
      </c>
      <c r="D10" s="256"/>
      <c r="E10" s="375">
        <v>55000</v>
      </c>
      <c r="F10" s="375"/>
      <c r="G10" s="375"/>
      <c r="H10" s="375">
        <v>49832</v>
      </c>
      <c r="I10" s="375"/>
      <c r="J10" s="375">
        <f>IF('Str. 2'!J10&lt;&gt;"",'Str. 2'!J10,"")</f>
      </c>
      <c r="K10" s="376"/>
    </row>
    <row r="11" spans="2:11" ht="26.25" customHeight="1">
      <c r="B11" s="45" t="s">
        <v>37</v>
      </c>
      <c r="C11" s="256">
        <f>IF('Str. 2'!C11&lt;&gt;"",'Str. 2'!C11,"")</f>
        <v>4140</v>
      </c>
      <c r="D11" s="256"/>
      <c r="E11" s="375">
        <v>30700</v>
      </c>
      <c r="F11" s="375"/>
      <c r="G11" s="375"/>
      <c r="H11" s="375">
        <v>30609</v>
      </c>
      <c r="I11" s="375"/>
      <c r="J11" s="375">
        <f>IF('Str. 2'!J11&lt;&gt;"",'Str. 2'!J11,"")</f>
      </c>
      <c r="K11" s="376"/>
    </row>
    <row r="12" spans="2:11" ht="26.25" customHeight="1">
      <c r="B12" s="45" t="s">
        <v>37</v>
      </c>
      <c r="C12" s="256">
        <f>IF('Str. 2'!C12&lt;&gt;"",'Str. 2'!C12,"")</f>
        <v>4170</v>
      </c>
      <c r="D12" s="256"/>
      <c r="E12" s="375">
        <f>IF('Str. 2'!E12&lt;&gt;"",'Str. 2'!E12,"")</f>
        <v>26000</v>
      </c>
      <c r="F12" s="375"/>
      <c r="G12" s="375"/>
      <c r="H12" s="375">
        <f>IF('Str. 2'!H12&lt;&gt;"",'Str. 2'!H12,"")</f>
        <v>25947.14</v>
      </c>
      <c r="I12" s="375"/>
      <c r="J12" s="375">
        <f>IF('Str. 2'!J12&lt;&gt;"",'Str. 2'!J12,"")</f>
      </c>
      <c r="K12" s="376"/>
    </row>
    <row r="13" spans="2:11" ht="26.25" customHeight="1">
      <c r="B13" s="45" t="s">
        <v>37</v>
      </c>
      <c r="C13" s="363">
        <v>4210</v>
      </c>
      <c r="D13" s="364"/>
      <c r="E13" s="285">
        <v>550000</v>
      </c>
      <c r="F13" s="286"/>
      <c r="G13" s="287"/>
      <c r="H13" s="285">
        <v>549899</v>
      </c>
      <c r="I13" s="287"/>
      <c r="J13" s="285"/>
      <c r="K13" s="288"/>
    </row>
    <row r="14" spans="2:11" ht="26.25" customHeight="1">
      <c r="B14" s="45" t="s">
        <v>37</v>
      </c>
      <c r="C14" s="256">
        <f>IF('Str. 2'!C14&lt;&gt;"",'Str. 2'!C14,"")</f>
        <v>4230</v>
      </c>
      <c r="D14" s="256"/>
      <c r="E14" s="375">
        <f>IF('Str. 2'!E14&lt;&gt;"",'Str. 2'!E14,"")</f>
      </c>
      <c r="F14" s="375"/>
      <c r="G14" s="375"/>
      <c r="H14" s="375">
        <f>IF('Str. 2'!H14&lt;&gt;"",'Str. 2'!H14,"")</f>
      </c>
      <c r="I14" s="375"/>
      <c r="J14" s="375">
        <f>IF('Str. 2'!J14&lt;&gt;"",'Str. 2'!J14,"")</f>
      </c>
      <c r="K14" s="376"/>
    </row>
    <row r="15" spans="2:11" ht="26.25" customHeight="1">
      <c r="B15" s="45" t="s">
        <v>37</v>
      </c>
      <c r="C15" s="256">
        <f>IF('Str. 2'!C15&lt;&gt;"",'Str. 2'!C15,"")</f>
        <v>4260</v>
      </c>
      <c r="D15" s="256"/>
      <c r="E15" s="375">
        <f>IF('Str. 2'!E15&lt;&gt;"",'Str. 2'!E15,"")</f>
        <v>360000</v>
      </c>
      <c r="F15" s="375"/>
      <c r="G15" s="375"/>
      <c r="H15" s="375">
        <f>IF('Str. 2'!H15&lt;&gt;"",'Str. 2'!H15,"")</f>
        <v>358958.5</v>
      </c>
      <c r="I15" s="375"/>
      <c r="J15" s="375">
        <f>IF('Str. 2'!J15&lt;&gt;"",'Str. 2'!J15,"")</f>
      </c>
      <c r="K15" s="376"/>
    </row>
    <row r="16" spans="2:11" ht="26.25" customHeight="1">
      <c r="B16" s="45" t="s">
        <v>37</v>
      </c>
      <c r="C16" s="256">
        <f>IF('Str. 2'!C16&lt;&gt;"",'Str. 2'!C16,"")</f>
        <v>4270</v>
      </c>
      <c r="D16" s="256"/>
      <c r="E16" s="375">
        <f>IF('Str. 2'!E16&lt;&gt;"",'Str. 2'!E16,"")</f>
        <v>280000</v>
      </c>
      <c r="F16" s="375"/>
      <c r="G16" s="375"/>
      <c r="H16" s="375">
        <f>IF('Str. 2'!H16&lt;&gt;"",'Str. 2'!H16,"")</f>
        <v>279388.85</v>
      </c>
      <c r="I16" s="375"/>
      <c r="J16" s="375">
        <f>IF('Str. 2'!J16&lt;&gt;"",'Str. 2'!J16,"")</f>
      </c>
      <c r="K16" s="376"/>
    </row>
    <row r="17" spans="2:11" ht="26.25" customHeight="1">
      <c r="B17" s="45" t="s">
        <v>37</v>
      </c>
      <c r="C17" s="256">
        <f>IF('Str. 2'!C17&lt;&gt;"",'Str. 2'!C17,"")</f>
        <v>4280</v>
      </c>
      <c r="D17" s="256"/>
      <c r="E17" s="375">
        <f>IF('Str. 2'!E17&lt;&gt;"",'Str. 2'!E17,"")</f>
        <v>2100</v>
      </c>
      <c r="F17" s="375"/>
      <c r="G17" s="375"/>
      <c r="H17" s="375">
        <v>3937</v>
      </c>
      <c r="I17" s="375"/>
      <c r="J17" s="375">
        <f>IF('Str. 2'!J17&lt;&gt;"",'Str. 2'!J17,"")</f>
      </c>
      <c r="K17" s="376"/>
    </row>
    <row r="18" spans="2:11" ht="26.25" customHeight="1">
      <c r="B18" s="45" t="s">
        <v>37</v>
      </c>
      <c r="C18" s="256">
        <f>IF('Str. 2'!C18&lt;&gt;"",'Str. 2'!C18,"")</f>
        <v>4300</v>
      </c>
      <c r="D18" s="256"/>
      <c r="E18" s="375">
        <f>IF('Str. 2'!E18&lt;&gt;"",'Str. 2'!E18,"")</f>
        <v>485000</v>
      </c>
      <c r="F18" s="375"/>
      <c r="G18" s="375"/>
      <c r="H18" s="375">
        <f>IF('Str. 2'!H18&lt;&gt;"",'Str. 2'!H18,"")</f>
        <v>482601.15</v>
      </c>
      <c r="I18" s="375"/>
      <c r="J18" s="375">
        <f>IF('Str. 2'!J18&lt;&gt;"",'Str. 2'!J18,"")</f>
      </c>
      <c r="K18" s="376"/>
    </row>
    <row r="19" spans="2:11" ht="26.25" customHeight="1">
      <c r="B19" s="45" t="s">
        <v>37</v>
      </c>
      <c r="C19" s="256">
        <f>IF('Str. 2'!C19&lt;&gt;"",'Str. 2'!C19,"")</f>
        <v>4350</v>
      </c>
      <c r="D19" s="256"/>
      <c r="E19" s="375">
        <f>IF('Str. 2'!E19&lt;&gt;"",'Str. 2'!E19,"")</f>
        <v>3500</v>
      </c>
      <c r="F19" s="375"/>
      <c r="G19" s="375"/>
      <c r="H19" s="375">
        <f>IF('Str. 2'!H19&lt;&gt;"",'Str. 2'!H19,"")</f>
        <v>3450.45</v>
      </c>
      <c r="I19" s="375"/>
      <c r="J19" s="375">
        <f>IF('Str. 2'!J19&lt;&gt;"",'Str. 2'!J19,"")</f>
      </c>
      <c r="K19" s="376"/>
    </row>
    <row r="20" spans="2:11" ht="26.25" customHeight="1">
      <c r="B20" s="45" t="s">
        <v>37</v>
      </c>
      <c r="C20" s="256">
        <f>IF('Str. 2'!C23&lt;&gt;"",'Str. 2'!C23,"")</f>
        <v>4410</v>
      </c>
      <c r="D20" s="256"/>
      <c r="E20" s="375">
        <f>IF('Str. 2'!E23&lt;&gt;"",'Str. 2'!E23,"")</f>
        <v>32600</v>
      </c>
      <c r="F20" s="375"/>
      <c r="G20" s="375"/>
      <c r="H20" s="375">
        <f>IF('Str. 2'!H23&lt;&gt;"",'Str. 2'!H23,"")</f>
        <v>32510.51</v>
      </c>
      <c r="I20" s="375"/>
      <c r="J20" s="375">
        <f>IF('Str. 2'!J23&lt;&gt;"",'Str. 2'!J23,"")</f>
      </c>
      <c r="K20" s="376"/>
    </row>
    <row r="21" spans="2:11" ht="26.25" customHeight="1">
      <c r="B21" s="45" t="s">
        <v>37</v>
      </c>
      <c r="C21" s="256">
        <f>IF('Str. 2'!C24&lt;&gt;"",'Str. 2'!C24,"")</f>
        <v>4430</v>
      </c>
      <c r="D21" s="256"/>
      <c r="E21" s="375">
        <f>IF('Str. 2'!E24&lt;&gt;"",'Str. 2'!E24,"")</f>
        <v>86200</v>
      </c>
      <c r="F21" s="375"/>
      <c r="G21" s="375"/>
      <c r="H21" s="375">
        <f>IF('Str. 2'!H24&lt;&gt;"",'Str. 2'!H24,"")</f>
        <v>86121.49</v>
      </c>
      <c r="I21" s="375"/>
      <c r="J21" s="375">
        <f>IF('Str. 2'!J24&lt;&gt;"",'Str. 2'!J24,"")</f>
      </c>
      <c r="K21" s="376"/>
    </row>
    <row r="22" spans="2:11" ht="26.25" customHeight="1">
      <c r="B22" s="45" t="s">
        <v>37</v>
      </c>
      <c r="C22" s="256">
        <f>IF('Str. 2'!C25&lt;&gt;"",'Str. 2'!C25,"")</f>
        <v>4440</v>
      </c>
      <c r="D22" s="256"/>
      <c r="E22" s="375">
        <f>IF('Str. 2'!E25&lt;&gt;"",'Str. 2'!E25,"")</f>
        <v>101100</v>
      </c>
      <c r="F22" s="375"/>
      <c r="G22" s="375"/>
      <c r="H22" s="375">
        <v>86870</v>
      </c>
      <c r="I22" s="375"/>
      <c r="J22" s="375">
        <f>IF('Str. 2'!J25&lt;&gt;"",'Str. 2'!J25,"")</f>
      </c>
      <c r="K22" s="376"/>
    </row>
    <row r="23" spans="2:11" ht="26.25" customHeight="1">
      <c r="B23" s="45" t="s">
        <v>37</v>
      </c>
      <c r="C23" s="256">
        <f>IF('Str. 2'!C26&lt;&gt;"",'Str. 2'!C26,"")</f>
        <v>4480</v>
      </c>
      <c r="D23" s="256"/>
      <c r="E23" s="375">
        <f>IF('Str. 2'!E26&lt;&gt;"",'Str. 2'!E26,"")</f>
        <v>360100</v>
      </c>
      <c r="F23" s="375"/>
      <c r="G23" s="375"/>
      <c r="H23" s="375">
        <f>IF('Str. 2'!H26&lt;&gt;"",'Str. 2'!H26,"")</f>
        <v>360019</v>
      </c>
      <c r="I23" s="375"/>
      <c r="J23" s="375">
        <f>IF('Str. 2'!J26&lt;&gt;"",'Str. 2'!J26,"")</f>
      </c>
      <c r="K23" s="376"/>
    </row>
    <row r="24" spans="2:11" ht="26.25" customHeight="1">
      <c r="B24" s="45" t="s">
        <v>37</v>
      </c>
      <c r="C24" s="256">
        <f>IF('Str. 2'!C27&lt;&gt;"",'Str. 2'!C27,"")</f>
        <v>4500</v>
      </c>
      <c r="D24" s="256"/>
      <c r="E24" s="375">
        <f>IF('Str. 2'!E27&lt;&gt;"",'Str. 2'!E27,"")</f>
        <v>11300</v>
      </c>
      <c r="F24" s="375"/>
      <c r="G24" s="375"/>
      <c r="H24" s="375">
        <v>16909</v>
      </c>
      <c r="I24" s="375"/>
      <c r="J24" s="375"/>
      <c r="K24" s="376"/>
    </row>
    <row r="25" spans="2:11" ht="26.25" customHeight="1">
      <c r="B25" s="45" t="s">
        <v>37</v>
      </c>
      <c r="C25" s="256">
        <f>IF('Str. 2'!C28&lt;&gt;"",'Str. 2'!C28,"")</f>
        <v>4520</v>
      </c>
      <c r="D25" s="256"/>
      <c r="E25" s="375">
        <f>IF('Str. 2'!E28&lt;&gt;"",'Str. 2'!E28,"")</f>
        <v>142000</v>
      </c>
      <c r="F25" s="375"/>
      <c r="G25" s="375"/>
      <c r="H25" s="375">
        <f>IF('Str. 2'!H28&lt;&gt;"",'Str. 2'!H28,"")</f>
        <v>141981.63</v>
      </c>
      <c r="I25" s="375"/>
      <c r="J25" s="375"/>
      <c r="K25" s="376"/>
    </row>
    <row r="26" spans="2:11" ht="26.25" customHeight="1">
      <c r="B26" s="45" t="s">
        <v>37</v>
      </c>
      <c r="C26" s="256">
        <f>IF('Str. 2'!C29&lt;&gt;"",'Str. 2'!C29,"")</f>
        <v>4530</v>
      </c>
      <c r="D26" s="256"/>
      <c r="E26" s="375">
        <f>IF('Str. 2'!E29&lt;&gt;"",'Str. 2'!E29,"")</f>
        <v>80000</v>
      </c>
      <c r="F26" s="375"/>
      <c r="G26" s="375"/>
      <c r="H26" s="375">
        <f>IF('Str. 2'!H29&lt;&gt;"",'Str. 2'!H29,"")</f>
        <v>79921.54</v>
      </c>
      <c r="I26" s="375"/>
      <c r="J26" s="375">
        <f>IF('Str. 2'!J29&lt;&gt;"",'Str. 2'!J29,"")</f>
      </c>
      <c r="K26" s="376"/>
    </row>
    <row r="27" spans="2:11" ht="26.25" customHeight="1">
      <c r="B27" s="45" t="s">
        <v>37</v>
      </c>
      <c r="C27" s="256">
        <v>4570</v>
      </c>
      <c r="D27" s="256"/>
      <c r="E27" s="375">
        <v>8300</v>
      </c>
      <c r="F27" s="375"/>
      <c r="G27" s="375"/>
      <c r="H27" s="375">
        <v>8211</v>
      </c>
      <c r="I27" s="375"/>
      <c r="J27" s="375">
        <f>IF('Str. 2'!J31&lt;&gt;"",'Str. 2'!J31,"")</f>
      </c>
      <c r="K27" s="376"/>
    </row>
    <row r="28" spans="2:11" ht="26.25" customHeight="1">
      <c r="B28" s="45" t="s">
        <v>37</v>
      </c>
      <c r="C28" s="256">
        <v>4580</v>
      </c>
      <c r="D28" s="256"/>
      <c r="E28" s="375">
        <v>13800</v>
      </c>
      <c r="F28" s="375"/>
      <c r="G28" s="375"/>
      <c r="H28" s="375">
        <v>13768</v>
      </c>
      <c r="I28" s="375"/>
      <c r="J28" s="375">
        <f>IF('Str. 2'!J32&lt;&gt;"",'Str. 2'!J32,"")</f>
      </c>
      <c r="K28" s="376"/>
    </row>
    <row r="29" spans="2:11" ht="26.25" customHeight="1">
      <c r="B29" s="45" t="s">
        <v>37</v>
      </c>
      <c r="C29" s="256">
        <v>4600</v>
      </c>
      <c r="D29" s="256"/>
      <c r="E29" s="375">
        <v>31100</v>
      </c>
      <c r="F29" s="375"/>
      <c r="G29" s="375"/>
      <c r="H29" s="375">
        <v>31065</v>
      </c>
      <c r="I29" s="375"/>
      <c r="J29" s="375">
        <f>IF('Str. 2'!J37&lt;&gt;"",'Str. 2'!J37,"")</f>
      </c>
      <c r="K29" s="376"/>
    </row>
    <row r="30" spans="2:11" ht="26.25" customHeight="1">
      <c r="B30" s="45" t="s">
        <v>37</v>
      </c>
      <c r="C30" s="256">
        <v>4610</v>
      </c>
      <c r="D30" s="256"/>
      <c r="E30" s="375">
        <v>31800</v>
      </c>
      <c r="F30" s="375"/>
      <c r="G30" s="375"/>
      <c r="H30" s="375">
        <v>31753</v>
      </c>
      <c r="I30" s="375"/>
      <c r="J30" s="375"/>
      <c r="K30" s="376"/>
    </row>
    <row r="31" spans="2:11" ht="26.25" customHeight="1">
      <c r="B31" s="45" t="s">
        <v>37</v>
      </c>
      <c r="C31" s="363">
        <v>6070</v>
      </c>
      <c r="D31" s="364"/>
      <c r="E31" s="365"/>
      <c r="F31" s="366"/>
      <c r="G31" s="367"/>
      <c r="H31" s="365"/>
      <c r="I31" s="367"/>
      <c r="J31" s="365"/>
      <c r="K31" s="411"/>
    </row>
    <row r="32" spans="2:11" ht="26.25" customHeight="1">
      <c r="B32" s="45" t="s">
        <v>37</v>
      </c>
      <c r="C32" s="363">
        <v>6080</v>
      </c>
      <c r="D32" s="364"/>
      <c r="E32" s="365"/>
      <c r="F32" s="366"/>
      <c r="G32" s="367"/>
      <c r="H32" s="365"/>
      <c r="I32" s="367"/>
      <c r="J32" s="365"/>
      <c r="K32" s="411"/>
    </row>
    <row r="33" spans="2:11" ht="26.25" customHeight="1">
      <c r="B33" s="45" t="s">
        <v>102</v>
      </c>
      <c r="C33" s="363" t="s">
        <v>125</v>
      </c>
      <c r="D33" s="364"/>
      <c r="E33" s="365">
        <v>592600</v>
      </c>
      <c r="F33" s="366"/>
      <c r="G33" s="367"/>
      <c r="H33" s="365">
        <v>576671</v>
      </c>
      <c r="I33" s="367"/>
      <c r="J33" s="69"/>
      <c r="K33" s="70"/>
    </row>
    <row r="34" spans="2:11" ht="26.25" customHeight="1">
      <c r="B34" s="45" t="s">
        <v>38</v>
      </c>
      <c r="C34" s="369" t="s">
        <v>61</v>
      </c>
      <c r="D34" s="369"/>
      <c r="E34" s="375">
        <f>IF('Str. 2'!E40&lt;&gt;"",'Str. 2'!E40,"")</f>
        <v>20000</v>
      </c>
      <c r="F34" s="375"/>
      <c r="G34" s="375"/>
      <c r="H34" s="375">
        <v>172658</v>
      </c>
      <c r="I34" s="375"/>
      <c r="J34" s="375">
        <f>IF('Str. 2'!J40&lt;&gt;"",'Str. 2'!J40,"")</f>
      </c>
      <c r="K34" s="376"/>
    </row>
    <row r="35" spans="2:11" ht="26.25" customHeight="1">
      <c r="B35" s="46" t="s">
        <v>39</v>
      </c>
      <c r="C35" s="393">
        <v>190131</v>
      </c>
      <c r="D35" s="393"/>
      <c r="E35" s="368">
        <v>5990000</v>
      </c>
      <c r="F35" s="368"/>
      <c r="G35" s="368"/>
      <c r="H35" s="368">
        <v>5887119</v>
      </c>
      <c r="I35" s="368"/>
      <c r="J35" s="368">
        <f>IF('Str. 2'!J41&lt;&gt;"",'Str. 2'!J41,"")</f>
        <v>0</v>
      </c>
      <c r="K35" s="378"/>
    </row>
    <row r="36" spans="2:11" ht="26.25" customHeight="1">
      <c r="B36" s="45" t="s">
        <v>38</v>
      </c>
      <c r="C36" s="369" t="s">
        <v>62</v>
      </c>
      <c r="D36" s="369"/>
      <c r="E36" s="368">
        <v>90000</v>
      </c>
      <c r="F36" s="368"/>
      <c r="G36" s="368"/>
      <c r="H36" s="368">
        <v>87138</v>
      </c>
      <c r="I36" s="368"/>
      <c r="J36" s="375">
        <f>IF('Str. 2'!J42&lt;&gt;"",'Str. 2'!J42,"")</f>
      </c>
      <c r="K36" s="376"/>
    </row>
    <row r="37" spans="2:11" ht="26.25" customHeight="1">
      <c r="B37" s="45" t="s">
        <v>38</v>
      </c>
      <c r="C37" s="369" t="s">
        <v>63</v>
      </c>
      <c r="D37" s="369"/>
      <c r="E37" s="375"/>
      <c r="F37" s="375"/>
      <c r="G37" s="375"/>
      <c r="H37" s="375">
        <f>IF('Str. 2'!H43&lt;&gt;"",'Str. 2'!H43,"")</f>
      </c>
      <c r="I37" s="375"/>
      <c r="J37" s="375">
        <f>IF('Str. 2'!J43&lt;&gt;"",'Str. 2'!J43,"")</f>
      </c>
      <c r="K37" s="376"/>
    </row>
    <row r="38" spans="2:11" ht="26.25" customHeight="1">
      <c r="B38" s="45" t="s">
        <v>38</v>
      </c>
      <c r="C38" s="369" t="s">
        <v>64</v>
      </c>
      <c r="D38" s="369"/>
      <c r="E38" s="368">
        <f>IF('Str. 2'!E44&lt;&gt;"",'Str. 2'!E44,"")</f>
        <v>166000</v>
      </c>
      <c r="F38" s="368"/>
      <c r="G38" s="368"/>
      <c r="H38" s="368">
        <v>236751</v>
      </c>
      <c r="I38" s="368"/>
      <c r="J38" s="375">
        <f>IF('Str. 2'!J44&lt;&gt;"",'Str. 2'!J44,"")</f>
      </c>
      <c r="K38" s="376"/>
    </row>
    <row r="39" spans="2:11" ht="26.25" customHeight="1" thickBot="1">
      <c r="B39" s="48" t="s">
        <v>40</v>
      </c>
      <c r="C39" s="390" t="s">
        <v>71</v>
      </c>
      <c r="D39" s="390"/>
      <c r="E39" s="391">
        <v>6303573</v>
      </c>
      <c r="F39" s="391"/>
      <c r="G39" s="391"/>
      <c r="H39" s="391">
        <v>6211008</v>
      </c>
      <c r="I39" s="391"/>
      <c r="J39" s="391" t="str">
        <f>IF('Str. 2'!J45&lt;&gt;"",'Str. 2'!J45,"")</f>
        <v>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39" s="392"/>
    </row>
    <row r="40" spans="2:11" ht="21" customHeight="1" thickBot="1">
      <c r="B40" s="381" t="s">
        <v>42</v>
      </c>
      <c r="C40" s="382"/>
      <c r="D40" s="382"/>
      <c r="E40" s="382"/>
      <c r="F40" s="382"/>
      <c r="G40" s="382"/>
      <c r="H40" s="382"/>
      <c r="I40" s="382"/>
      <c r="J40" s="382"/>
      <c r="K40" s="382"/>
    </row>
    <row r="41" spans="2:11" ht="26.25" customHeight="1" thickBot="1">
      <c r="B41" s="8" t="s">
        <v>21</v>
      </c>
      <c r="C41" s="50" t="s">
        <v>43</v>
      </c>
      <c r="D41" s="379" t="s">
        <v>44</v>
      </c>
      <c r="E41" s="379"/>
      <c r="F41" s="379"/>
      <c r="G41" s="379"/>
      <c r="H41" s="379" t="s">
        <v>45</v>
      </c>
      <c r="I41" s="379"/>
      <c r="J41" s="379" t="s">
        <v>46</v>
      </c>
      <c r="K41" s="389"/>
    </row>
    <row r="42" spans="2:11" ht="9.75" customHeight="1" thickBot="1">
      <c r="B42" s="51">
        <v>11</v>
      </c>
      <c r="C42" s="52">
        <v>12</v>
      </c>
      <c r="D42" s="380"/>
      <c r="E42" s="380"/>
      <c r="F42" s="380"/>
      <c r="G42" s="380"/>
      <c r="H42" s="380">
        <v>13</v>
      </c>
      <c r="I42" s="380"/>
      <c r="J42" s="380">
        <v>14</v>
      </c>
      <c r="K42" s="388"/>
    </row>
    <row r="43" spans="2:11" ht="26.25" customHeight="1">
      <c r="B43" s="35" t="s">
        <v>47</v>
      </c>
      <c r="C43" s="53" t="s">
        <v>48</v>
      </c>
      <c r="D43" s="385" t="s">
        <v>69</v>
      </c>
      <c r="E43" s="385"/>
      <c r="F43" s="385"/>
      <c r="G43" s="385"/>
      <c r="H43" s="383">
        <v>98270</v>
      </c>
      <c r="I43" s="383"/>
      <c r="J43" s="383">
        <v>157212</v>
      </c>
      <c r="K43" s="384"/>
    </row>
    <row r="44" spans="2:11" ht="26.25" customHeight="1">
      <c r="B44" s="45" t="s">
        <v>47</v>
      </c>
      <c r="C44" s="54" t="s">
        <v>49</v>
      </c>
      <c r="D44" s="377" t="s">
        <v>26</v>
      </c>
      <c r="E44" s="377"/>
      <c r="F44" s="377"/>
      <c r="G44" s="377"/>
      <c r="H44" s="368">
        <v>769267</v>
      </c>
      <c r="I44" s="368"/>
      <c r="J44" s="368">
        <v>807685</v>
      </c>
      <c r="K44" s="378"/>
    </row>
    <row r="45" spans="2:11" ht="26.25" customHeight="1">
      <c r="B45" s="45" t="s">
        <v>47</v>
      </c>
      <c r="C45" s="54" t="s">
        <v>105</v>
      </c>
      <c r="D45" s="360" t="s">
        <v>106</v>
      </c>
      <c r="E45" s="361"/>
      <c r="F45" s="361"/>
      <c r="G45" s="362"/>
      <c r="H45" s="285">
        <v>213561</v>
      </c>
      <c r="I45" s="287"/>
      <c r="J45" s="285">
        <v>345651</v>
      </c>
      <c r="K45" s="288"/>
    </row>
    <row r="46" spans="2:11" ht="26.25" customHeight="1">
      <c r="B46" s="45" t="s">
        <v>47</v>
      </c>
      <c r="C46" s="54" t="s">
        <v>107</v>
      </c>
      <c r="D46" s="360" t="s">
        <v>131</v>
      </c>
      <c r="E46" s="361"/>
      <c r="F46" s="361"/>
      <c r="G46" s="362"/>
      <c r="H46" s="285">
        <v>355082</v>
      </c>
      <c r="I46" s="287"/>
      <c r="J46" s="285">
        <v>395893</v>
      </c>
      <c r="K46" s="288"/>
    </row>
    <row r="47" spans="2:11" ht="26.25" customHeight="1">
      <c r="B47" s="45" t="s">
        <v>47</v>
      </c>
      <c r="C47" s="54" t="s">
        <v>50</v>
      </c>
      <c r="D47" s="377" t="s">
        <v>56</v>
      </c>
      <c r="E47" s="377"/>
      <c r="F47" s="377"/>
      <c r="G47" s="377"/>
      <c r="H47" s="368">
        <v>159002</v>
      </c>
      <c r="I47" s="368"/>
      <c r="J47" s="368">
        <v>119957</v>
      </c>
      <c r="K47" s="378"/>
    </row>
    <row r="48" spans="2:11" ht="26.25" customHeight="1">
      <c r="B48" s="45" t="s">
        <v>47</v>
      </c>
      <c r="C48" s="54" t="s">
        <v>51</v>
      </c>
      <c r="D48" s="377" t="s">
        <v>57</v>
      </c>
      <c r="E48" s="377"/>
      <c r="F48" s="377"/>
      <c r="G48" s="377"/>
      <c r="H48" s="368">
        <v>802966</v>
      </c>
      <c r="I48" s="368"/>
      <c r="J48" s="368">
        <v>1589647</v>
      </c>
      <c r="K48" s="378"/>
    </row>
    <row r="49" spans="2:11" ht="26.25" customHeight="1">
      <c r="B49" s="45" t="s">
        <v>47</v>
      </c>
      <c r="C49" s="54" t="s">
        <v>52</v>
      </c>
      <c r="D49" s="355" t="s">
        <v>58</v>
      </c>
      <c r="E49" s="355"/>
      <c r="F49" s="355"/>
      <c r="G49" s="355"/>
      <c r="H49" s="375">
        <f>IF('Str. 2'!H55&lt;&gt;"",'Str. 2'!H55,"")</f>
      </c>
      <c r="I49" s="375"/>
      <c r="J49" s="375"/>
      <c r="K49" s="376"/>
    </row>
    <row r="50" spans="2:11" ht="26.25" customHeight="1">
      <c r="B50" s="45" t="s">
        <v>47</v>
      </c>
      <c r="C50" s="54" t="s">
        <v>53</v>
      </c>
      <c r="D50" s="355" t="s">
        <v>59</v>
      </c>
      <c r="E50" s="355"/>
      <c r="F50" s="355"/>
      <c r="G50" s="355"/>
      <c r="H50" s="375">
        <f>IF('Str. 2'!H56&lt;&gt;"",'Str. 2'!H56,"")</f>
      </c>
      <c r="I50" s="375"/>
      <c r="J50" s="375">
        <f>IF('Str. 2'!J56&lt;&gt;"",'Str. 2'!J56,"")</f>
      </c>
      <c r="K50" s="376"/>
    </row>
    <row r="51" spans="2:11" ht="26.25" customHeight="1" thickBot="1">
      <c r="B51" s="84" t="s">
        <v>47</v>
      </c>
      <c r="C51" s="85" t="s">
        <v>54</v>
      </c>
      <c r="D51" s="370" t="s">
        <v>60</v>
      </c>
      <c r="E51" s="370"/>
      <c r="F51" s="370"/>
      <c r="G51" s="370"/>
      <c r="H51" s="371">
        <f>IF('Str. 2'!H57&lt;&gt;"",'Str. 2'!H57,"")</f>
      </c>
      <c r="I51" s="371"/>
      <c r="J51" s="371">
        <f>IF('Str. 2'!J57&lt;&gt;"",'Str. 2'!J57,"")</f>
      </c>
      <c r="K51" s="372"/>
    </row>
    <row r="52" spans="2:11" ht="26.25" customHeight="1" thickBot="1">
      <c r="B52" s="82" t="s">
        <v>130</v>
      </c>
      <c r="C52" s="83" t="s">
        <v>129</v>
      </c>
      <c r="D52" s="373" t="s">
        <v>72</v>
      </c>
      <c r="E52" s="373"/>
      <c r="F52" s="373"/>
      <c r="G52" s="373"/>
      <c r="H52" s="374">
        <v>223573</v>
      </c>
      <c r="I52" s="374"/>
      <c r="J52" s="374">
        <v>236751</v>
      </c>
      <c r="K52" s="374"/>
    </row>
    <row r="53" spans="2:11" ht="26.25" customHeight="1">
      <c r="B53" s="47"/>
      <c r="C53" s="81"/>
      <c r="D53" s="359" t="s">
        <v>109</v>
      </c>
      <c r="E53" s="359"/>
      <c r="F53" s="359"/>
      <c r="G53" s="359"/>
      <c r="H53" s="357" t="s">
        <v>132</v>
      </c>
      <c r="I53" s="358"/>
      <c r="J53" s="357" t="s">
        <v>132</v>
      </c>
      <c r="K53" s="358"/>
    </row>
    <row r="54" spans="2:11" ht="26.25" customHeight="1">
      <c r="B54" s="47" t="s">
        <v>47</v>
      </c>
      <c r="C54" s="81" t="s">
        <v>110</v>
      </c>
      <c r="D54" s="355" t="s">
        <v>111</v>
      </c>
      <c r="E54" s="355"/>
      <c r="F54" s="355"/>
      <c r="G54" s="355"/>
      <c r="H54" s="353"/>
      <c r="I54" s="354"/>
      <c r="J54" s="353">
        <v>87</v>
      </c>
      <c r="K54" s="354"/>
    </row>
    <row r="55" spans="2:11" ht="26.25" customHeight="1">
      <c r="B55" s="47" t="s">
        <v>47</v>
      </c>
      <c r="C55" s="81" t="s">
        <v>112</v>
      </c>
      <c r="D55" s="355" t="s">
        <v>113</v>
      </c>
      <c r="E55" s="355"/>
      <c r="F55" s="355"/>
      <c r="G55" s="355"/>
      <c r="H55" s="353">
        <v>928269</v>
      </c>
      <c r="I55" s="354"/>
      <c r="J55" s="353">
        <v>927555</v>
      </c>
      <c r="K55" s="354"/>
    </row>
    <row r="56" spans="2:11" ht="26.25" customHeight="1">
      <c r="B56" s="47" t="s">
        <v>116</v>
      </c>
      <c r="C56" s="81" t="s">
        <v>114</v>
      </c>
      <c r="D56" s="355" t="s">
        <v>133</v>
      </c>
      <c r="E56" s="355"/>
      <c r="F56" s="355"/>
      <c r="G56" s="355"/>
      <c r="H56" s="353">
        <v>239640</v>
      </c>
      <c r="I56" s="354"/>
      <c r="J56" s="353">
        <v>247254</v>
      </c>
      <c r="K56" s="354"/>
    </row>
    <row r="57" spans="2:11" ht="26.25" customHeight="1">
      <c r="B57" s="47" t="s">
        <v>47</v>
      </c>
      <c r="C57" s="81" t="s">
        <v>117</v>
      </c>
      <c r="D57" s="355" t="s">
        <v>134</v>
      </c>
      <c r="E57" s="355"/>
      <c r="F57" s="355"/>
      <c r="G57" s="355"/>
      <c r="H57" s="353">
        <v>162239</v>
      </c>
      <c r="I57" s="354"/>
      <c r="J57" s="353">
        <v>164677</v>
      </c>
      <c r="K57" s="354"/>
    </row>
    <row r="58" spans="2:11" ht="26.25" customHeight="1">
      <c r="B58" s="47" t="s">
        <v>47</v>
      </c>
      <c r="C58" s="81" t="s">
        <v>119</v>
      </c>
      <c r="D58" s="355" t="s">
        <v>135</v>
      </c>
      <c r="E58" s="355"/>
      <c r="F58" s="355"/>
      <c r="G58" s="355"/>
      <c r="H58" s="353">
        <v>151942</v>
      </c>
      <c r="I58" s="354"/>
      <c r="J58" s="353">
        <v>153700</v>
      </c>
      <c r="K58" s="354"/>
    </row>
    <row r="59" spans="2:11" ht="26.25" customHeight="1">
      <c r="B59" s="68" t="s">
        <v>47</v>
      </c>
      <c r="C59" s="86" t="s">
        <v>120</v>
      </c>
      <c r="D59" s="356" t="s">
        <v>122</v>
      </c>
      <c r="E59" s="356"/>
      <c r="F59" s="356"/>
      <c r="G59" s="356"/>
      <c r="H59" s="353">
        <v>10297</v>
      </c>
      <c r="I59" s="354"/>
      <c r="J59" s="353">
        <v>10977</v>
      </c>
      <c r="K59" s="354"/>
    </row>
    <row r="60" spans="2:11" ht="26.25" customHeight="1">
      <c r="B60" s="87" t="s">
        <v>47</v>
      </c>
      <c r="C60" s="88">
        <v>94</v>
      </c>
      <c r="D60" s="355" t="s">
        <v>124</v>
      </c>
      <c r="E60" s="355"/>
      <c r="F60" s="355"/>
      <c r="G60" s="355"/>
      <c r="H60" s="353">
        <v>401087</v>
      </c>
      <c r="I60" s="354"/>
      <c r="J60" s="353">
        <v>436171</v>
      </c>
      <c r="K60" s="354"/>
    </row>
    <row r="64" ht="12.75">
      <c r="J64" s="49" t="s">
        <v>128</v>
      </c>
    </row>
  </sheetData>
  <mergeCells count="208">
    <mergeCell ref="E32:G32"/>
    <mergeCell ref="H31:I31"/>
    <mergeCell ref="H32:I32"/>
    <mergeCell ref="J31:K31"/>
    <mergeCell ref="J32:K32"/>
    <mergeCell ref="B3:B4"/>
    <mergeCell ref="C3:D4"/>
    <mergeCell ref="E3:K3"/>
    <mergeCell ref="E4:G4"/>
    <mergeCell ref="H4:I4"/>
    <mergeCell ref="J4:K4"/>
    <mergeCell ref="C5:D5"/>
    <mergeCell ref="E5:G5"/>
    <mergeCell ref="H5:I5"/>
    <mergeCell ref="J5:K5"/>
    <mergeCell ref="C6:D6"/>
    <mergeCell ref="E6:G6"/>
    <mergeCell ref="H6:I6"/>
    <mergeCell ref="J6:K6"/>
    <mergeCell ref="J10:K10"/>
    <mergeCell ref="C9:D9"/>
    <mergeCell ref="E9:G9"/>
    <mergeCell ref="H9:I9"/>
    <mergeCell ref="J9:K9"/>
    <mergeCell ref="C10:D10"/>
    <mergeCell ref="E10:G10"/>
    <mergeCell ref="H10:I10"/>
    <mergeCell ref="J11:K11"/>
    <mergeCell ref="C12:D12"/>
    <mergeCell ref="E12:G12"/>
    <mergeCell ref="H12:I12"/>
    <mergeCell ref="J12:K12"/>
    <mergeCell ref="C11:D11"/>
    <mergeCell ref="E11:G11"/>
    <mergeCell ref="H11:I11"/>
    <mergeCell ref="E19:G19"/>
    <mergeCell ref="H19:I19"/>
    <mergeCell ref="J19:K19"/>
    <mergeCell ref="C17:D17"/>
    <mergeCell ref="E17:G17"/>
    <mergeCell ref="H17:I17"/>
    <mergeCell ref="J17:K17"/>
    <mergeCell ref="C18:D18"/>
    <mergeCell ref="E18:G18"/>
    <mergeCell ref="H18:I18"/>
    <mergeCell ref="C20:D20"/>
    <mergeCell ref="E20:G20"/>
    <mergeCell ref="H20:I20"/>
    <mergeCell ref="J20:K20"/>
    <mergeCell ref="C21:D21"/>
    <mergeCell ref="E21:G21"/>
    <mergeCell ref="H21:I21"/>
    <mergeCell ref="J21:K21"/>
    <mergeCell ref="C22:D22"/>
    <mergeCell ref="E22:G22"/>
    <mergeCell ref="H22:I22"/>
    <mergeCell ref="J22:K22"/>
    <mergeCell ref="C23:D23"/>
    <mergeCell ref="E23:G23"/>
    <mergeCell ref="H23:I23"/>
    <mergeCell ref="J23:K23"/>
    <mergeCell ref="C24:D24"/>
    <mergeCell ref="E24:G24"/>
    <mergeCell ref="H24:I24"/>
    <mergeCell ref="J24:K24"/>
    <mergeCell ref="C27:D27"/>
    <mergeCell ref="E27:G27"/>
    <mergeCell ref="H27:I27"/>
    <mergeCell ref="J27:K27"/>
    <mergeCell ref="C28:D28"/>
    <mergeCell ref="E28:G28"/>
    <mergeCell ref="H28:I28"/>
    <mergeCell ref="J28:K28"/>
    <mergeCell ref="C29:D29"/>
    <mergeCell ref="E29:G29"/>
    <mergeCell ref="H29:I29"/>
    <mergeCell ref="J29:K29"/>
    <mergeCell ref="E34:G34"/>
    <mergeCell ref="H34:I34"/>
    <mergeCell ref="J34:K34"/>
    <mergeCell ref="C30:D30"/>
    <mergeCell ref="E30:G30"/>
    <mergeCell ref="H30:I30"/>
    <mergeCell ref="J30:K30"/>
    <mergeCell ref="C32:D32"/>
    <mergeCell ref="C31:D31"/>
    <mergeCell ref="E31:G31"/>
    <mergeCell ref="J36:K36"/>
    <mergeCell ref="C35:D35"/>
    <mergeCell ref="E35:G35"/>
    <mergeCell ref="H35:I35"/>
    <mergeCell ref="J35:K35"/>
    <mergeCell ref="J38:K38"/>
    <mergeCell ref="C37:D37"/>
    <mergeCell ref="E37:G37"/>
    <mergeCell ref="H37:I37"/>
    <mergeCell ref="J37:K37"/>
    <mergeCell ref="E38:G38"/>
    <mergeCell ref="B2:I2"/>
    <mergeCell ref="J2:K2"/>
    <mergeCell ref="H42:I42"/>
    <mergeCell ref="J42:K42"/>
    <mergeCell ref="H41:I41"/>
    <mergeCell ref="J41:K41"/>
    <mergeCell ref="C39:D39"/>
    <mergeCell ref="E39:G39"/>
    <mergeCell ref="H39:I39"/>
    <mergeCell ref="J39:K39"/>
    <mergeCell ref="J44:K44"/>
    <mergeCell ref="D44:G44"/>
    <mergeCell ref="E26:G26"/>
    <mergeCell ref="H26:I26"/>
    <mergeCell ref="J26:K26"/>
    <mergeCell ref="H43:I43"/>
    <mergeCell ref="J43:K43"/>
    <mergeCell ref="D43:G43"/>
    <mergeCell ref="C38:D38"/>
    <mergeCell ref="H38:I38"/>
    <mergeCell ref="C7:D7"/>
    <mergeCell ref="E7:G7"/>
    <mergeCell ref="H7:I7"/>
    <mergeCell ref="J7:K7"/>
    <mergeCell ref="C8:D8"/>
    <mergeCell ref="E8:G8"/>
    <mergeCell ref="H8:I8"/>
    <mergeCell ref="J8:K8"/>
    <mergeCell ref="C14:D14"/>
    <mergeCell ref="E14:G14"/>
    <mergeCell ref="H14:I14"/>
    <mergeCell ref="J14:K14"/>
    <mergeCell ref="C15:D15"/>
    <mergeCell ref="E15:G15"/>
    <mergeCell ref="H15:I15"/>
    <mergeCell ref="J15:K15"/>
    <mergeCell ref="C16:D16"/>
    <mergeCell ref="E16:G16"/>
    <mergeCell ref="H16:I16"/>
    <mergeCell ref="J16:K16"/>
    <mergeCell ref="J18:K18"/>
    <mergeCell ref="C19:D19"/>
    <mergeCell ref="D41:G41"/>
    <mergeCell ref="D42:G42"/>
    <mergeCell ref="B40:K40"/>
    <mergeCell ref="C25:D25"/>
    <mergeCell ref="E25:G25"/>
    <mergeCell ref="H25:I25"/>
    <mergeCell ref="J25:K25"/>
    <mergeCell ref="C26:D26"/>
    <mergeCell ref="D47:G47"/>
    <mergeCell ref="H47:I47"/>
    <mergeCell ref="J47:K47"/>
    <mergeCell ref="D48:G48"/>
    <mergeCell ref="H48:I48"/>
    <mergeCell ref="J48:K48"/>
    <mergeCell ref="D49:G49"/>
    <mergeCell ref="H49:I49"/>
    <mergeCell ref="J49:K49"/>
    <mergeCell ref="D50:G50"/>
    <mergeCell ref="H50:I50"/>
    <mergeCell ref="J50:K50"/>
    <mergeCell ref="D51:G51"/>
    <mergeCell ref="H51:I51"/>
    <mergeCell ref="J51:K51"/>
    <mergeCell ref="D52:G52"/>
    <mergeCell ref="H52:I52"/>
    <mergeCell ref="J52:K52"/>
    <mergeCell ref="C13:D13"/>
    <mergeCell ref="E13:G13"/>
    <mergeCell ref="H13:I13"/>
    <mergeCell ref="J13:K13"/>
    <mergeCell ref="C33:D33"/>
    <mergeCell ref="E33:G33"/>
    <mergeCell ref="H33:I33"/>
    <mergeCell ref="D45:G45"/>
    <mergeCell ref="H45:I45"/>
    <mergeCell ref="H44:I44"/>
    <mergeCell ref="C36:D36"/>
    <mergeCell ref="E36:G36"/>
    <mergeCell ref="H36:I36"/>
    <mergeCell ref="C34:D34"/>
    <mergeCell ref="J45:K45"/>
    <mergeCell ref="D46:G46"/>
    <mergeCell ref="H46:I46"/>
    <mergeCell ref="J46:K46"/>
    <mergeCell ref="J53:K53"/>
    <mergeCell ref="J54:K54"/>
    <mergeCell ref="J55:K55"/>
    <mergeCell ref="J56:K56"/>
    <mergeCell ref="D54:G54"/>
    <mergeCell ref="D55:G55"/>
    <mergeCell ref="J57:K57"/>
    <mergeCell ref="D56:G56"/>
    <mergeCell ref="D57:G57"/>
    <mergeCell ref="D58:G58"/>
    <mergeCell ref="D59:G59"/>
    <mergeCell ref="D60:G60"/>
    <mergeCell ref="H53:I53"/>
    <mergeCell ref="H54:I54"/>
    <mergeCell ref="H55:I55"/>
    <mergeCell ref="H56:I56"/>
    <mergeCell ref="H57:I57"/>
    <mergeCell ref="H60:I60"/>
    <mergeCell ref="D53:G53"/>
    <mergeCell ref="J60:K60"/>
    <mergeCell ref="H58:I58"/>
    <mergeCell ref="J58:K58"/>
    <mergeCell ref="H59:I59"/>
    <mergeCell ref="J59:K59"/>
  </mergeCells>
  <printOptions horizontalCentered="1"/>
  <pageMargins left="0.3937007874015748" right="0.8661417322834646" top="0.3937007874015748" bottom="0.3937007874015748" header="0.5118110236220472" footer="0.2755905511811024"/>
  <pageSetup blackAndWhite="1"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showGridLines="0" showRowColHeaders="0" zoomScale="112" zoomScaleNormal="112" workbookViewId="0" topLeftCell="A5">
      <selection activeCell="B23" sqref="B23:K23"/>
    </sheetView>
  </sheetViews>
  <sheetFormatPr defaultColWidth="9.00390625" defaultRowHeight="12.75"/>
  <cols>
    <col min="1" max="1" width="0.6171875" style="1" customWidth="1"/>
    <col min="2" max="2" width="12.875" style="1" customWidth="1"/>
    <col min="3" max="4" width="6.50390625" style="1" customWidth="1"/>
    <col min="5" max="6" width="14.375" style="1" customWidth="1"/>
    <col min="7" max="7" width="18.50390625" style="1" customWidth="1"/>
    <col min="8" max="8" width="12.875" style="1" customWidth="1"/>
    <col min="9" max="9" width="15.50390625" style="1" customWidth="1"/>
    <col min="10" max="11" width="12.875" style="1" customWidth="1"/>
    <col min="12" max="12" width="0.5" style="1" customWidth="1"/>
    <col min="13" max="16384" width="0" style="1" hidden="1" customWidth="1"/>
  </cols>
  <sheetData>
    <row r="1" ht="3" customHeight="1"/>
    <row r="2" spans="2:11" ht="21" customHeight="1">
      <c r="B2" s="263" t="s">
        <v>76</v>
      </c>
      <c r="C2" s="263"/>
      <c r="D2" s="263"/>
      <c r="E2" s="263"/>
      <c r="F2" s="263"/>
      <c r="G2" s="263"/>
      <c r="H2" s="263"/>
      <c r="I2" s="263"/>
      <c r="J2" s="264" t="s">
        <v>75</v>
      </c>
      <c r="K2" s="264"/>
    </row>
    <row r="3" spans="1:11" ht="12.75" customHeight="1" thickBot="1">
      <c r="A3" s="59"/>
      <c r="B3" s="274" t="s">
        <v>77</v>
      </c>
      <c r="C3" s="274"/>
      <c r="D3" s="274"/>
      <c r="E3" s="274"/>
      <c r="F3" s="274"/>
      <c r="G3" s="274"/>
      <c r="H3" s="274"/>
      <c r="I3" s="274"/>
      <c r="J3" s="274"/>
      <c r="K3" s="274"/>
    </row>
    <row r="4" spans="2:11" s="2" customFormat="1" ht="31.5" customHeight="1" thickBot="1">
      <c r="B4" s="56" t="s">
        <v>21</v>
      </c>
      <c r="C4" s="186" t="s">
        <v>43</v>
      </c>
      <c r="D4" s="187"/>
      <c r="E4" s="190" t="s">
        <v>44</v>
      </c>
      <c r="F4" s="191"/>
      <c r="G4" s="192"/>
      <c r="H4" s="190" t="s">
        <v>24</v>
      </c>
      <c r="I4" s="192"/>
      <c r="J4" s="275" t="s">
        <v>78</v>
      </c>
      <c r="K4" s="276"/>
    </row>
    <row r="5" spans="2:11" s="2" customFormat="1" ht="9.75" customHeight="1" thickBot="1">
      <c r="B5" s="3">
        <v>11</v>
      </c>
      <c r="C5" s="194">
        <v>12</v>
      </c>
      <c r="D5" s="195"/>
      <c r="E5" s="194">
        <v>13</v>
      </c>
      <c r="F5" s="196"/>
      <c r="G5" s="195"/>
      <c r="H5" s="194">
        <v>14</v>
      </c>
      <c r="I5" s="195"/>
      <c r="J5" s="194">
        <v>15</v>
      </c>
      <c r="K5" s="104"/>
    </row>
    <row r="6" spans="2:11" s="2" customFormat="1" ht="26.25" customHeight="1">
      <c r="B6" s="63" t="s">
        <v>93</v>
      </c>
      <c r="C6" s="266">
        <v>100</v>
      </c>
      <c r="D6" s="266"/>
      <c r="E6" s="259" t="s">
        <v>82</v>
      </c>
      <c r="F6" s="259"/>
      <c r="G6" s="259"/>
      <c r="H6" s="383">
        <v>148365</v>
      </c>
      <c r="I6" s="383"/>
      <c r="J6" s="383">
        <f>IF('Str. 3'!J6&lt;&gt;"",'Str. 3'!J6,"")</f>
        <v>792349.12</v>
      </c>
      <c r="K6" s="384"/>
    </row>
    <row r="7" spans="2:11" ht="26.25" customHeight="1">
      <c r="B7" s="5" t="s">
        <v>93</v>
      </c>
      <c r="C7" s="256">
        <v>200</v>
      </c>
      <c r="D7" s="256"/>
      <c r="E7" s="257" t="s">
        <v>83</v>
      </c>
      <c r="F7" s="257"/>
      <c r="G7" s="257"/>
      <c r="H7" s="375">
        <v>148365</v>
      </c>
      <c r="I7" s="375"/>
      <c r="J7" s="375">
        <v>148365</v>
      </c>
      <c r="K7" s="376"/>
    </row>
    <row r="8" spans="2:11" ht="26.25" customHeight="1">
      <c r="B8" s="5" t="s">
        <v>93</v>
      </c>
      <c r="C8" s="256">
        <v>201</v>
      </c>
      <c r="D8" s="256"/>
      <c r="E8" s="257" t="s">
        <v>84</v>
      </c>
      <c r="F8" s="257"/>
      <c r="G8" s="257"/>
      <c r="H8" s="375">
        <f>IF('Str. 3'!H8&lt;&gt;"",'Str. 3'!H8,"")</f>
      </c>
      <c r="I8" s="375"/>
      <c r="J8" s="375">
        <f>IF('Str. 3'!J8&lt;&gt;"",'Str. 3'!J8,"")</f>
      </c>
      <c r="K8" s="376"/>
    </row>
    <row r="9" spans="2:11" ht="26.25" customHeight="1">
      <c r="B9" s="5" t="s">
        <v>93</v>
      </c>
      <c r="C9" s="256">
        <v>202</v>
      </c>
      <c r="D9" s="256"/>
      <c r="E9" s="257" t="s">
        <v>85</v>
      </c>
      <c r="F9" s="257"/>
      <c r="G9" s="257"/>
      <c r="H9" s="375">
        <f>IF('Str. 3'!H9&lt;&gt;"",'Str. 3'!H9,"")</f>
        <v>2561157</v>
      </c>
      <c r="I9" s="375"/>
      <c r="J9" s="375">
        <v>148365</v>
      </c>
      <c r="K9" s="376"/>
    </row>
    <row r="10" spans="2:11" ht="26.25" customHeight="1">
      <c r="B10" s="5" t="s">
        <v>93</v>
      </c>
      <c r="C10" s="256">
        <v>203</v>
      </c>
      <c r="D10" s="256"/>
      <c r="E10" s="257" t="s">
        <v>86</v>
      </c>
      <c r="F10" s="257"/>
      <c r="G10" s="257"/>
      <c r="H10" s="375"/>
      <c r="I10" s="375"/>
      <c r="J10" s="375">
        <f>IF('Str. 3'!J10&lt;&gt;"",'Str. 3'!J10,"")</f>
        <v>6588</v>
      </c>
      <c r="K10" s="376"/>
    </row>
    <row r="11" spans="2:11" ht="26.25" customHeight="1">
      <c r="B11" s="5" t="s">
        <v>93</v>
      </c>
      <c r="C11" s="256">
        <v>204</v>
      </c>
      <c r="D11" s="256"/>
      <c r="E11" s="257" t="s">
        <v>87</v>
      </c>
      <c r="F11" s="257"/>
      <c r="G11" s="257"/>
      <c r="H11" s="375">
        <f>IF('Str. 3'!H11&lt;&gt;"",'Str. 3'!H11,"")</f>
      </c>
      <c r="I11" s="375"/>
      <c r="J11" s="375">
        <f>IF('Str. 3'!J11&lt;&gt;"",'Str. 3'!J11,"")</f>
      </c>
      <c r="K11" s="376"/>
    </row>
    <row r="12" spans="2:11" ht="26.25" customHeight="1">
      <c r="B12" s="5" t="s">
        <v>93</v>
      </c>
      <c r="C12" s="256">
        <v>300</v>
      </c>
      <c r="D12" s="256"/>
      <c r="E12" s="257" t="s">
        <v>88</v>
      </c>
      <c r="F12" s="257"/>
      <c r="G12" s="257"/>
      <c r="H12" s="412" t="s">
        <v>94</v>
      </c>
      <c r="I12" s="412"/>
      <c r="J12" s="375"/>
      <c r="K12" s="376"/>
    </row>
    <row r="13" spans="2:11" ht="26.25" customHeight="1">
      <c r="B13" s="5" t="s">
        <v>93</v>
      </c>
      <c r="C13" s="256">
        <v>301</v>
      </c>
      <c r="D13" s="256"/>
      <c r="E13" s="257" t="s">
        <v>89</v>
      </c>
      <c r="F13" s="257"/>
      <c r="G13" s="257"/>
      <c r="H13" s="412" t="s">
        <v>94</v>
      </c>
      <c r="I13" s="412"/>
      <c r="J13" s="375">
        <f>IF('Str. 3'!J13&lt;&gt;"",'Str. 3'!J13,"")</f>
      </c>
      <c r="K13" s="376"/>
    </row>
    <row r="14" spans="2:11" ht="26.25" customHeight="1">
      <c r="B14" s="5" t="s">
        <v>93</v>
      </c>
      <c r="C14" s="256">
        <v>302</v>
      </c>
      <c r="D14" s="256"/>
      <c r="E14" s="257" t="s">
        <v>90</v>
      </c>
      <c r="F14" s="257"/>
      <c r="G14" s="257"/>
      <c r="H14" s="412" t="s">
        <v>94</v>
      </c>
      <c r="I14" s="412"/>
      <c r="J14" s="375"/>
      <c r="K14" s="376"/>
    </row>
    <row r="15" spans="2:11" ht="26.25" customHeight="1" thickBot="1">
      <c r="B15" s="60" t="s">
        <v>93</v>
      </c>
      <c r="C15" s="249">
        <v>303</v>
      </c>
      <c r="D15" s="249"/>
      <c r="E15" s="250" t="s">
        <v>91</v>
      </c>
      <c r="F15" s="251"/>
      <c r="G15" s="252"/>
      <c r="H15" s="413" t="s">
        <v>94</v>
      </c>
      <c r="I15" s="413"/>
      <c r="J15" s="371"/>
      <c r="K15" s="372"/>
    </row>
    <row r="17" spans="1:11" ht="12.75" customHeight="1" thickBot="1">
      <c r="A17" s="59"/>
      <c r="B17" s="274" t="s">
        <v>79</v>
      </c>
      <c r="C17" s="274"/>
      <c r="D17" s="274"/>
      <c r="E17" s="274"/>
      <c r="F17" s="274"/>
      <c r="G17" s="274"/>
      <c r="H17" s="274"/>
      <c r="I17" s="274"/>
      <c r="J17" s="274"/>
      <c r="K17" s="274"/>
    </row>
    <row r="18" spans="2:11" s="2" customFormat="1" ht="26.25" customHeight="1" thickBot="1">
      <c r="B18" s="56" t="s">
        <v>21</v>
      </c>
      <c r="C18" s="186" t="s">
        <v>43</v>
      </c>
      <c r="D18" s="187"/>
      <c r="E18" s="190" t="s">
        <v>44</v>
      </c>
      <c r="F18" s="191"/>
      <c r="G18" s="192"/>
      <c r="H18" s="190" t="s">
        <v>80</v>
      </c>
      <c r="I18" s="192"/>
      <c r="J18" s="275" t="s">
        <v>81</v>
      </c>
      <c r="K18" s="276"/>
    </row>
    <row r="19" spans="2:11" s="2" customFormat="1" ht="9.75" customHeight="1" thickBot="1">
      <c r="B19" s="3">
        <v>11</v>
      </c>
      <c r="C19" s="194">
        <v>12</v>
      </c>
      <c r="D19" s="195"/>
      <c r="E19" s="194">
        <v>13</v>
      </c>
      <c r="F19" s="196"/>
      <c r="G19" s="195"/>
      <c r="H19" s="194">
        <v>14</v>
      </c>
      <c r="I19" s="195"/>
      <c r="J19" s="194">
        <v>15</v>
      </c>
      <c r="K19" s="104"/>
    </row>
    <row r="20" spans="2:11" s="2" customFormat="1" ht="26.25" customHeight="1">
      <c r="B20" s="4" t="s">
        <v>92</v>
      </c>
      <c r="C20" s="270">
        <v>100</v>
      </c>
      <c r="D20" s="270"/>
      <c r="E20" s="271" t="s">
        <v>95</v>
      </c>
      <c r="F20" s="271"/>
      <c r="G20" s="271"/>
      <c r="H20" s="394">
        <v>996</v>
      </c>
      <c r="I20" s="394"/>
      <c r="J20" s="394">
        <f>IF('Str. 3'!J20&lt;&gt;"",'Str. 3'!J20,"")</f>
        <v>-21457</v>
      </c>
      <c r="K20" s="395"/>
    </row>
    <row r="21" spans="2:11" ht="26.25" customHeight="1" thickBot="1">
      <c r="B21" s="60" t="s">
        <v>92</v>
      </c>
      <c r="C21" s="249">
        <v>101</v>
      </c>
      <c r="D21" s="249"/>
      <c r="E21" s="267" t="s">
        <v>96</v>
      </c>
      <c r="F21" s="267"/>
      <c r="G21" s="267"/>
      <c r="H21" s="371"/>
      <c r="I21" s="371"/>
      <c r="J21" s="371">
        <f>IF('Str. 3'!J21&lt;&gt;"",'Str. 3'!J21,"")</f>
      </c>
      <c r="K21" s="372"/>
    </row>
    <row r="22" spans="2:11" ht="15">
      <c r="B22" s="262" t="s">
        <v>97</v>
      </c>
      <c r="C22" s="262"/>
      <c r="D22" s="262"/>
      <c r="E22" s="262"/>
      <c r="F22" s="262"/>
      <c r="G22" s="262"/>
      <c r="H22" s="262"/>
      <c r="I22" s="262"/>
      <c r="J22" s="262"/>
      <c r="K22" s="262"/>
    </row>
    <row r="23" spans="2:11" ht="15">
      <c r="B23" s="414"/>
      <c r="C23" s="414"/>
      <c r="D23" s="414"/>
      <c r="E23" s="414"/>
      <c r="F23" s="414"/>
      <c r="G23" s="414"/>
      <c r="H23" s="414"/>
      <c r="I23" s="414"/>
      <c r="J23" s="414"/>
      <c r="K23" s="414"/>
    </row>
    <row r="24" spans="2:11" ht="12.75">
      <c r="B24" s="261" t="s">
        <v>99</v>
      </c>
      <c r="C24" s="261"/>
      <c r="D24" s="261"/>
      <c r="E24" s="261"/>
      <c r="F24" s="261"/>
      <c r="G24" s="261"/>
      <c r="H24" s="261"/>
      <c r="I24" s="261"/>
      <c r="J24" s="261"/>
      <c r="K24" s="261"/>
    </row>
    <row r="25" spans="2:11" ht="12.75"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  <row r="26" spans="2:11" ht="12.75">
      <c r="B26" s="261"/>
      <c r="C26" s="261"/>
      <c r="D26" s="261"/>
      <c r="E26" s="261"/>
      <c r="F26" s="261"/>
      <c r="G26" s="261"/>
      <c r="H26" s="261"/>
      <c r="I26" s="261"/>
      <c r="J26" s="261"/>
      <c r="K26" s="261"/>
    </row>
    <row r="27" spans="2:11" ht="12.75">
      <c r="B27" s="261"/>
      <c r="C27" s="261"/>
      <c r="D27" s="261"/>
      <c r="E27" s="261"/>
      <c r="F27" s="261"/>
      <c r="G27" s="261"/>
      <c r="H27" s="261"/>
      <c r="I27" s="261"/>
      <c r="J27" s="261"/>
      <c r="K27" s="261"/>
    </row>
    <row r="28" spans="2:11" ht="12.75">
      <c r="B28" s="261" t="s">
        <v>98</v>
      </c>
      <c r="C28" s="261"/>
      <c r="D28" s="261"/>
      <c r="E28" s="261"/>
      <c r="F28" s="261"/>
      <c r="G28" s="261"/>
      <c r="H28" s="261"/>
      <c r="I28" s="261"/>
      <c r="J28" s="261"/>
      <c r="K28" s="261"/>
    </row>
  </sheetData>
  <mergeCells count="72">
    <mergeCell ref="J15:K15"/>
    <mergeCell ref="B28:K28"/>
    <mergeCell ref="B23:K23"/>
    <mergeCell ref="B24:K27"/>
    <mergeCell ref="B22:K22"/>
    <mergeCell ref="J21:K21"/>
    <mergeCell ref="C20:D20"/>
    <mergeCell ref="E20:G20"/>
    <mergeCell ref="H20:I20"/>
    <mergeCell ref="J20:K20"/>
    <mergeCell ref="H14:I14"/>
    <mergeCell ref="C19:D19"/>
    <mergeCell ref="E19:G19"/>
    <mergeCell ref="H19:I19"/>
    <mergeCell ref="C15:D15"/>
    <mergeCell ref="E15:G15"/>
    <mergeCell ref="H15:I15"/>
    <mergeCell ref="J14:K14"/>
    <mergeCell ref="H8:I8"/>
    <mergeCell ref="J8:K8"/>
    <mergeCell ref="C13:D13"/>
    <mergeCell ref="E13:G13"/>
    <mergeCell ref="H13:I13"/>
    <mergeCell ref="J13:K13"/>
    <mergeCell ref="C8:D8"/>
    <mergeCell ref="E8:G8"/>
    <mergeCell ref="J11:K11"/>
    <mergeCell ref="J12:K12"/>
    <mergeCell ref="C11:D11"/>
    <mergeCell ref="C12:D12"/>
    <mergeCell ref="B2:I2"/>
    <mergeCell ref="J2:K2"/>
    <mergeCell ref="C7:D7"/>
    <mergeCell ref="E7:G7"/>
    <mergeCell ref="H7:I7"/>
    <mergeCell ref="J7:K7"/>
    <mergeCell ref="C6:D6"/>
    <mergeCell ref="C21:D21"/>
    <mergeCell ref="E21:G21"/>
    <mergeCell ref="H21:I21"/>
    <mergeCell ref="C10:D10"/>
    <mergeCell ref="E10:G10"/>
    <mergeCell ref="H10:I10"/>
    <mergeCell ref="E12:G12"/>
    <mergeCell ref="H12:I12"/>
    <mergeCell ref="C14:D14"/>
    <mergeCell ref="E14:G14"/>
    <mergeCell ref="C9:D9"/>
    <mergeCell ref="E9:G9"/>
    <mergeCell ref="H9:I9"/>
    <mergeCell ref="J9:K9"/>
    <mergeCell ref="J5:K5"/>
    <mergeCell ref="E11:G11"/>
    <mergeCell ref="H11:I11"/>
    <mergeCell ref="J10:K10"/>
    <mergeCell ref="E6:G6"/>
    <mergeCell ref="H6:I6"/>
    <mergeCell ref="J6:K6"/>
    <mergeCell ref="H4:I4"/>
    <mergeCell ref="C5:D5"/>
    <mergeCell ref="E5:G5"/>
    <mergeCell ref="H5:I5"/>
    <mergeCell ref="J4:K4"/>
    <mergeCell ref="J19:K19"/>
    <mergeCell ref="B3:K3"/>
    <mergeCell ref="C4:D4"/>
    <mergeCell ref="B17:K17"/>
    <mergeCell ref="C18:D18"/>
    <mergeCell ref="E18:G18"/>
    <mergeCell ref="H18:I18"/>
    <mergeCell ref="J18:K18"/>
    <mergeCell ref="E4:G4"/>
  </mergeCells>
  <printOptions horizontalCentered="1"/>
  <pageMargins left="0.8661417322834646" right="0.3937007874015748" top="0.3937007874015748" bottom="0.3937007874015748" header="0.5118110236220472" footer="0.2755905511811024"/>
  <pageSetup blackAndWhite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Budynków Komunalnych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</dc:title>
  <dc:subject/>
  <dc:creator>Grzegorz Wysocki</dc:creator>
  <cp:keywords/>
  <dc:description/>
  <cp:lastModifiedBy>zbk</cp:lastModifiedBy>
  <cp:lastPrinted>2009-02-06T10:42:00Z</cp:lastPrinted>
  <dcterms:created xsi:type="dcterms:W3CDTF">2004-01-28T13:11:32Z</dcterms:created>
  <dcterms:modified xsi:type="dcterms:W3CDTF">2009-06-04T09:21:58Z</dcterms:modified>
  <cp:category/>
  <cp:version/>
  <cp:contentType/>
  <cp:contentStatus/>
</cp:coreProperties>
</file>